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E Statistical\BBA\Postcode Lending\2024\H2 2024\Data for Publication\"/>
    </mc:Choice>
  </mc:AlternateContent>
  <xr:revisionPtr revIDLastSave="0" documentId="13_ncr:1_{DA5AE30C-8941-4B35-8354-72DB4120CE9B}" xr6:coauthVersionLast="45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'All postcode data'!$A$8:$E$277</definedName>
    <definedName name="FirstBitOfPostcode" localSheetId="0">'Postcode sector lookup'!$K$8</definedName>
    <definedName name="FirstBitOfPostcode">'[1]Postcode sector lookup'!$K$7</definedName>
    <definedName name="LengthOfPostcodeString" localSheetId="0">'Postcode sector lookup'!$J$8</definedName>
    <definedName name="LengthOfPostcodeString">'[1]Postcode sector lookup'!$J$7</definedName>
    <definedName name="NumberOfLettersInPostcodeDistrict" localSheetId="0">'Postcode sector lookup'!$M$8</definedName>
    <definedName name="PositionOfLastNumberInPostcodeString" localSheetId="0">'Postcode sector lookup'!$I$8</definedName>
    <definedName name="PositionOfLastNumberInPostcodeString">'[1]Postcode sector lookup'!$I$7</definedName>
    <definedName name="PostcodeArea" localSheetId="0">'Postcode sector lookup'!$G$10</definedName>
    <definedName name="PostcodeArea">'[1]Postcode sector lookup'!$G$9</definedName>
    <definedName name="PostcodeDistrict" localSheetId="0">'Postcode sector lookup'!$I$10</definedName>
    <definedName name="PostcodeDistrict">'[1]Postcode sector lookup'!$I$9</definedName>
    <definedName name="PostcodeFormatted" localSheetId="0">'Postcode sector lookup'!$H$8</definedName>
    <definedName name="PostcodeNoSpaces" localSheetId="0">'Postcode sector lookup'!$G$8</definedName>
    <definedName name="PostcodeNoSpaces">'[1]Postcode sector lookup'!$G$7</definedName>
    <definedName name="PostcodeSector" localSheetId="0">'Postcode sector lookup'!$A$10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lookup'!$L$8</definedName>
    <definedName name="SecondBitOfPostcode">'[1]Postcode sector lookup'!$L$7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7" i="4" l="1"/>
  <c r="E276" i="4"/>
  <c r="E5" i="4" l="1"/>
  <c r="E275" i="4" l="1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G8" i="5"/>
  <c r="J5" i="5" s="1"/>
  <c r="Y5" i="5" l="1"/>
  <c r="T5" i="5"/>
  <c r="O5" i="5"/>
  <c r="I5" i="5"/>
  <c r="X5" i="5"/>
  <c r="S5" i="5"/>
  <c r="M5" i="5"/>
  <c r="AB5" i="5"/>
  <c r="W5" i="5"/>
  <c r="Q5" i="5"/>
  <c r="L5" i="5"/>
  <c r="J8" i="5"/>
  <c r="AA5" i="5"/>
  <c r="U5" i="5"/>
  <c r="P5" i="5"/>
  <c r="K5" i="5"/>
  <c r="Z5" i="5"/>
  <c r="V5" i="5"/>
  <c r="R5" i="5"/>
  <c r="N5" i="5"/>
  <c r="I8" i="5" l="1"/>
  <c r="K8" i="5" s="1"/>
  <c r="L8" i="5" l="1"/>
  <c r="H8" i="5" s="1"/>
  <c r="I10" i="5"/>
  <c r="G10" i="5" s="1"/>
  <c r="C6" i="5" l="1"/>
  <c r="C10" i="5" s="1"/>
  <c r="A10" i="5" l="1"/>
  <c r="A15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<sst xmlns="http://schemas.openxmlformats.org/spreadsheetml/2006/main" count="1088" uniqueCount="290">
  <si>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</si>
  <si>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</si>
  <si>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</si>
  <si>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</si>
  <si>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</si>
  <si>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</si>
  <si>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</si>
  <si>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</si>
  <si>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</si>
  <si>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</si>
  <si>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</si>
  <si>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</si>
  <si>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</si>
  <si>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</si>
  <si>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</si>
  <si>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</si>
  <si>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</si>
  <si>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</si>
  <si>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</si>
  <si>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</si>
  <si>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</si>
  <si>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</si>
  <si>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</si>
  <si>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</si>
  <si>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</si>
  <si>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</si>
  <si>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</si>
  <si>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</si>
  <si>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</si>
  <si>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</si>
  <si>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</si>
  <si>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</si>
  <si>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</si>
  <si>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</si>
  <si>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</si>
  <si>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</si>
  <si>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</si>
  <si>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</si>
  <si>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</si>
  <si>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</si>
  <si>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</si>
  <si>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</si>
  <si>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</si>
  <si>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</si>
  <si>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</si>
  <si>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</si>
  <si>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</si>
  <si>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</si>
  <si>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</si>
  <si>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</si>
  <si>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</si>
  <si>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</si>
  <si>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</si>
  <si>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</si>
  <si>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</si>
  <si>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</si>
  <si>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</si>
  <si>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</si>
  <si>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</si>
  <si>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</si>
  <si>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</si>
  <si>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</si>
  <si>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</si>
  <si>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</si>
  <si>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</si>
  <si>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</si>
  <si>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</si>
  <si>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</si>
  <si>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</si>
  <si>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</si>
  <si>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</si>
  <si>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</si>
  <si>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</si>
  <si>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</si>
  <si>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</si>
  <si>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</si>
  <si>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</si>
  <si>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</si>
  <si>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</si>
  <si>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</si>
  <si>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</si>
  <si>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</si>
  <si>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</si>
  <si>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</si>
  <si>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</si>
  <si>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</si>
  <si>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</si>
  <si>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</si>
  <si>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</si>
  <si>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</si>
  <si>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</si>
  <si>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</si>
  <si>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</si>
  <si>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</si>
  <si>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</si>
  <si>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</si>
  <si>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</si>
  <si>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</si>
  <si>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</si>
  <si>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</si>
  <si>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</si>
  <si>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</si>
  <si>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</si>
  <si>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</si>
  <si>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</si>
  <si>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</si>
  <si>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</si>
  <si>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</si>
  <si>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</si>
  <si>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</si>
  <si>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</si>
  <si>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</si>
  <si>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</si>
  <si>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</si>
  <si>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</si>
  <si>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</si>
  <si>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</si>
  <si>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</si>
  <si>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</si>
  <si>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</si>
  <si>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</si>
  <si>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</si>
  <si>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</si>
  <si>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</si>
  <si>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</si>
  <si>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</si>
  <si>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</si>
  <si>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</si>
  <si>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</si>
  <si>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</si>
  <si>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</si>
  <si>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</si>
  <si>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</si>
  <si>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</si>
  <si>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</si>
  <si>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</si>
  <si>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</si>
  <si>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</si>
  <si>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</si>
  <si>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</si>
  <si>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</si>
  <si>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</si>
  <si>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</si>
  <si>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</si>
  <si>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</si>
  <si>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</si>
  <si>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</si>
  <si>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</si>
  <si>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</si>
  <si>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</si>
  <si>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</si>
  <si>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</si>
  <si>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</si>
  <si>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</si>
  <si>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</si>
  <si>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</si>
  <si>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</si>
  <si>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</si>
  <si>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</si>
  <si>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</si>
  <si>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</si>
  <si>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</si>
  <si>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</si>
  <si>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</si>
  <si>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</si>
  <si>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</si>
  <si>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</si>
  <si>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</si>
  <si>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</si>
  <si>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</si>
  <si>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</si>
  <si>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</si>
  <si>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</si>
  <si>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</si>
  <si>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</si>
  <si>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</si>
  <si>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</si>
  <si>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</si>
  <si>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</si>
  <si>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</si>
  <si>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</si>
  <si>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</si>
  <si>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</si>
  <si>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</si>
  <si>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</si>
  <si>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</si>
  <si>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</si>
  <si>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</si>
  <si>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</si>
  <si>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</si>
  <si>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</si>
  <si>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</si>
  <si>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</si>
  <si>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</si>
  <si>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</si>
  <si>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</si>
  <si>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</si>
  <si>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</si>
  <si>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</si>
  <si>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</si>
  <si>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</si>
  <si>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</si>
  <si>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</si>
  <si>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</si>
  <si>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</si>
  <si>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</si>
  <si>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</si>
  <si>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</si>
  <si>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</si>
  <si>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</si>
  <si>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</si>
  <si>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</si>
  <si>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</si>
  <si>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</si>
  <si>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</si>
  <si>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</si>
  <si>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</si>
  <si>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</si>
  <si>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</si>
  <si>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</si>
  <si>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</si>
  <si>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</si>
  <si>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</si>
  <si>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</si>
  <si>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</si>
  <si>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</si>
  <si>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</si>
  <si>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</si>
  <si>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</si>
  <si>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</si>
  <si>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</si>
  <si>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</si>
  <si>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</si>
  <si>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</si>
  <si>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</si>
  <si>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</si>
  <si>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</si>
  <si>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</si>
  <si>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</si>
  <si>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</si>
  <si>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</si>
  <si>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</si>
  <si>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</si>
  <si>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</si>
  <si>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</si>
  <si>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</si>
  <si>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</si>
  <si>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</si>
  <si>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</si>
  <si>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</si>
  <si>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</si>
  <si>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</si>
  <si>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</si>
  <si>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</si>
  <si>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</si>
  <si>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</si>
  <si>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</si>
  <si>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</si>
  <si>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</si>
  <si>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</si>
  <si>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</si>
  <si>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</si>
  <si>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</si>
  <si>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</si>
  <si>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</si>
  <si>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</si>
  <si>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</si>
  <si>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</si>
  <si>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</si>
  <si>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</si>
  <si>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</si>
  <si>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</si>
  <si>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</si>
  <si>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</si>
  <si>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</si>
  <si>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</si>
  <si>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</si>
  <si>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</si>
  <si>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</si>
  <si>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</si>
  <si>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</si>
  <si>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</si>
  <si>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</si>
  <si>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</si>
  <si>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</si>
  <si>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</si>
  <si>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</si>
  <si>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</si>
  <si>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SME Lending outstanding end-December 2024</t>
  </si>
  <si>
    <t>Value of SME Lending outstanding in Northern Ireland end-December 2024,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</si>
</sst>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164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164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6" fontId="1" fillId="0" borderId="0" xfId="3" applyNumberFormat="1" applyFont="1" applyAlignment="1">
      <alignment horizontal="right"/>
    </xf>
    <xf numFmtId="166" fontId="20" fillId="0" borderId="4" xfId="4" applyNumberFormat="1" applyFont="1" applyBorder="1" applyAlignment="1">
      <alignment horizontal="center" vertical="center" wrapText="1"/>
    </xf>
    <xf numFmtId="166" fontId="20" fillId="0" borderId="4" xfId="4" applyNumberFormat="1" applyFont="1" applyBorder="1" applyAlignment="1">
      <alignment horizontal="left" vertical="center" wrapText="1"/>
    </xf>
    <xf numFmtId="166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4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112058</xdr:rowOff>
    </xdr:from>
    <xdr:to>
      <xdr:col>2</xdr:col>
      <xdr:colOff>1718376</xdr:colOff>
      <xdr:row>0</xdr:row>
      <xdr:rowOff>1142074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2E835-E001-4051-BA91-CE3972FCD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112058"/>
          <a:ext cx="4150053" cy="1030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4%20Q4%20Data\NI%20Postcode%20SME%20Aggregate%20-%20Q4%202024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OE%20Statistical/BBA/Postcode%20Lending/2024/H2%202024/Templates%20for%20submission%20to%20BBA/NI%20Postcode%20Lending%20Template%20December%202024%20-%20S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NatWest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743629.03147759999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>
            <v>1216414.18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>
            <v>4880446.5630114013</v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>
            <v>2379989.2400000007</v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>
            <v>4723386.1397854034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>
            <v>1962011.0999999999</v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82542587.177440107</v>
          </cell>
          <cell r="E6" t="str">
            <v/>
          </cell>
          <cell r="F6" t="str">
            <v/>
          </cell>
          <cell r="G6">
            <v>9947113.3199999984</v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>
            <v>3088366</v>
          </cell>
          <cell r="F7" t="str">
            <v/>
          </cell>
          <cell r="G7" t="str">
            <v/>
          </cell>
          <cell r="H7" t="str">
            <v/>
          </cell>
          <cell r="I7">
            <v>274426.17000000004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170165.89</v>
          </cell>
          <cell r="C9" t="str">
            <v/>
          </cell>
          <cell r="D9">
            <v>3110841.2915570009</v>
          </cell>
          <cell r="E9" t="str">
            <v/>
          </cell>
          <cell r="F9">
            <v>179686.24</v>
          </cell>
          <cell r="G9" t="str">
            <v/>
          </cell>
          <cell r="H9" t="str">
            <v/>
          </cell>
          <cell r="I9">
            <v>1359324.0699999998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>
            <v>59639.7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2435350.8200000003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897087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967701.8899999999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5635559.2443027981</v>
          </cell>
          <cell r="E15">
            <v>1311993</v>
          </cell>
          <cell r="F15" t="str">
            <v/>
          </cell>
          <cell r="G15" t="str">
            <v/>
          </cell>
          <cell r="H15" t="str">
            <v/>
          </cell>
          <cell r="I15">
            <v>2041869.2700000003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184651</v>
          </cell>
          <cell r="F16" t="str">
            <v/>
          </cell>
          <cell r="G16" t="str">
            <v/>
          </cell>
          <cell r="H16" t="str">
            <v/>
          </cell>
          <cell r="I16">
            <v>1982999.5599999996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>
            <v>293629.83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>
            <v>238762</v>
          </cell>
          <cell r="F19" t="str">
            <v/>
          </cell>
          <cell r="G19" t="str">
            <v/>
          </cell>
          <cell r="H19" t="str">
            <v/>
          </cell>
          <cell r="I19">
            <v>1514527.32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211542.64241160001</v>
          </cell>
          <cell r="E21" t="str">
            <v/>
          </cell>
          <cell r="F21">
            <v>101599.79000000001</v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345976.57428839989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873028.08000000007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1318345.3304434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>
            <v>362704.04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769980.02999999991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>
            <v>395641.12770200009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277747.64999999997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1554968.8199688001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>
            <v>819639.18</v>
          </cell>
          <cell r="C29" t="str">
            <v/>
          </cell>
          <cell r="D29">
            <v>592475.64460920019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487631.2899999998</v>
          </cell>
          <cell r="E30">
            <v>83194</v>
          </cell>
          <cell r="F30" t="str">
            <v/>
          </cell>
          <cell r="G30" t="str">
            <v/>
          </cell>
          <cell r="H30" t="str">
            <v/>
          </cell>
          <cell r="I30">
            <v>432240.82</v>
          </cell>
        </row>
        <row r="31">
          <cell r="A31" t="str">
            <v>BT17 0</v>
          </cell>
          <cell r="B31">
            <v>431141.18</v>
          </cell>
          <cell r="C31">
            <v>177366.47</v>
          </cell>
          <cell r="D31">
            <v>908785.20031679992</v>
          </cell>
          <cell r="E31">
            <v>617001</v>
          </cell>
          <cell r="F31" t="str">
            <v/>
          </cell>
          <cell r="G31" t="str">
            <v/>
          </cell>
          <cell r="H31" t="str">
            <v/>
          </cell>
          <cell r="I31">
            <v>5057031.3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>
            <v>9641321.5546272043</v>
          </cell>
          <cell r="E32">
            <v>533925</v>
          </cell>
          <cell r="F32" t="str">
            <v/>
          </cell>
          <cell r="G32" t="str">
            <v/>
          </cell>
          <cell r="H32" t="str">
            <v/>
          </cell>
          <cell r="I32">
            <v>2176815.19</v>
          </cell>
        </row>
        <row r="33">
          <cell r="A33" t="str">
            <v>BT18 0</v>
          </cell>
          <cell r="B33">
            <v>322863.09999999998</v>
          </cell>
          <cell r="C33" t="str">
            <v/>
          </cell>
          <cell r="D33" t="str">
            <v/>
          </cell>
          <cell r="E33">
            <v>1882488</v>
          </cell>
          <cell r="F33" t="str">
            <v/>
          </cell>
          <cell r="G33" t="str">
            <v/>
          </cell>
          <cell r="H33" t="str">
            <v/>
          </cell>
          <cell r="I33">
            <v>3689449.13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2083955.5187015997</v>
          </cell>
          <cell r="E35" t="str">
            <v/>
          </cell>
          <cell r="F35">
            <v>293133.75999999995</v>
          </cell>
          <cell r="G35" t="str">
            <v/>
          </cell>
          <cell r="H35" t="str">
            <v/>
          </cell>
          <cell r="I35">
            <v>3281846.5999999992</v>
          </cell>
        </row>
        <row r="36">
          <cell r="A36" t="str">
            <v>BT19 1</v>
          </cell>
          <cell r="B36">
            <v>173017.22</v>
          </cell>
          <cell r="C36" t="str">
            <v/>
          </cell>
          <cell r="D36">
            <v>1539414.7541568</v>
          </cell>
          <cell r="E36" t="str">
            <v/>
          </cell>
          <cell r="F36">
            <v>64436.679999999993</v>
          </cell>
          <cell r="G36" t="str">
            <v/>
          </cell>
          <cell r="H36" t="str">
            <v/>
          </cell>
          <cell r="I36">
            <v>1206221.8600000001</v>
          </cell>
        </row>
        <row r="37">
          <cell r="A37" t="str">
            <v>BT19 6</v>
          </cell>
          <cell r="B37">
            <v>183227.71</v>
          </cell>
          <cell r="C37">
            <v>42745.82</v>
          </cell>
          <cell r="D37">
            <v>296858.82119520003</v>
          </cell>
          <cell r="E37">
            <v>164284</v>
          </cell>
          <cell r="F37" t="str">
            <v/>
          </cell>
          <cell r="G37" t="str">
            <v/>
          </cell>
          <cell r="H37" t="str">
            <v/>
          </cell>
          <cell r="I37">
            <v>1058853.71</v>
          </cell>
        </row>
        <row r="38">
          <cell r="A38" t="str">
            <v>BT19 7</v>
          </cell>
          <cell r="B38">
            <v>645102.61</v>
          </cell>
          <cell r="C38" t="str">
            <v/>
          </cell>
          <cell r="D38">
            <v>1315174.2573952004</v>
          </cell>
          <cell r="E38">
            <v>1737909</v>
          </cell>
          <cell r="F38" t="str">
            <v/>
          </cell>
          <cell r="G38" t="str">
            <v/>
          </cell>
          <cell r="H38" t="str">
            <v/>
          </cell>
          <cell r="I38">
            <v>1265334.9399999997</v>
          </cell>
        </row>
        <row r="39">
          <cell r="A39" t="str">
            <v>BT2 7</v>
          </cell>
          <cell r="B39">
            <v>697839.95</v>
          </cell>
          <cell r="C39" t="str">
            <v/>
          </cell>
          <cell r="D39" t="str">
            <v/>
          </cell>
          <cell r="E39">
            <v>1106323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>
            <v>386801.36</v>
          </cell>
          <cell r="D40" t="str">
            <v/>
          </cell>
          <cell r="E40">
            <v>1994550</v>
          </cell>
          <cell r="F40" t="str">
            <v/>
          </cell>
          <cell r="G40" t="str">
            <v/>
          </cell>
          <cell r="H40" t="str">
            <v/>
          </cell>
          <cell r="I40">
            <v>833362.6100000001</v>
          </cell>
        </row>
        <row r="41">
          <cell r="A41" t="str">
            <v>BT20 3</v>
          </cell>
          <cell r="B41">
            <v>599127.89</v>
          </cell>
          <cell r="C41" t="str">
            <v/>
          </cell>
          <cell r="D41">
            <v>1353738.2978471997</v>
          </cell>
          <cell r="E41">
            <v>1095960</v>
          </cell>
          <cell r="F41" t="str">
            <v/>
          </cell>
          <cell r="G41" t="str">
            <v/>
          </cell>
          <cell r="H41" t="str">
            <v/>
          </cell>
          <cell r="I41">
            <v>708587.22999999986</v>
          </cell>
        </row>
        <row r="42">
          <cell r="A42" t="str">
            <v>BT20 4</v>
          </cell>
          <cell r="B42">
            <v>287492.65999999997</v>
          </cell>
          <cell r="C42" t="str">
            <v/>
          </cell>
          <cell r="D42" t="str">
            <v/>
          </cell>
          <cell r="E42">
            <v>785895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</row>
        <row r="43">
          <cell r="A43" t="str">
            <v>BT20 5</v>
          </cell>
          <cell r="B43" t="str">
            <v/>
          </cell>
          <cell r="C43">
            <v>238721.67</v>
          </cell>
          <cell r="D43">
            <v>603444.67034480011</v>
          </cell>
          <cell r="E43">
            <v>801451</v>
          </cell>
          <cell r="F43" t="str">
            <v/>
          </cell>
          <cell r="G43" t="str">
            <v/>
          </cell>
          <cell r="H43" t="str">
            <v/>
          </cell>
          <cell r="I43">
            <v>998371.75000000023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1949588.4118338006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3700789.290000001</v>
          </cell>
        </row>
        <row r="46">
          <cell r="A46" t="str">
            <v>BT22 1</v>
          </cell>
          <cell r="B46" t="str">
            <v/>
          </cell>
          <cell r="C46">
            <v>9701247.75</v>
          </cell>
          <cell r="D46">
            <v>1225461.8476682</v>
          </cell>
          <cell r="E46">
            <v>2439675</v>
          </cell>
          <cell r="F46" t="str">
            <v/>
          </cell>
          <cell r="G46" t="str">
            <v/>
          </cell>
          <cell r="H46" t="str">
            <v/>
          </cell>
          <cell r="I46">
            <v>3222581.7400000016</v>
          </cell>
        </row>
        <row r="47">
          <cell r="A47" t="str">
            <v>BT22 2</v>
          </cell>
          <cell r="B47" t="str">
            <v/>
          </cell>
          <cell r="C47">
            <v>793479.87</v>
          </cell>
          <cell r="D47">
            <v>2104901.3721028003</v>
          </cell>
          <cell r="E47">
            <v>7390056</v>
          </cell>
          <cell r="F47" t="str">
            <v/>
          </cell>
          <cell r="G47" t="str">
            <v/>
          </cell>
          <cell r="H47" t="str">
            <v/>
          </cell>
          <cell r="I47">
            <v>7653940.7400000021</v>
          </cell>
        </row>
        <row r="48">
          <cell r="A48" t="str">
            <v>BT23 4</v>
          </cell>
          <cell r="B48" t="str">
            <v/>
          </cell>
          <cell r="C48">
            <v>1021225.51</v>
          </cell>
          <cell r="D48">
            <v>4239533.8058891976</v>
          </cell>
          <cell r="E48">
            <v>3303366</v>
          </cell>
          <cell r="F48" t="str">
            <v/>
          </cell>
          <cell r="G48" t="str">
            <v/>
          </cell>
          <cell r="H48" t="str">
            <v/>
          </cell>
          <cell r="I48">
            <v>2098345.04</v>
          </cell>
        </row>
        <row r="49">
          <cell r="A49" t="str">
            <v>BT23 5</v>
          </cell>
          <cell r="B49">
            <v>141294.82</v>
          </cell>
          <cell r="C49" t="str">
            <v/>
          </cell>
          <cell r="D49" t="str">
            <v/>
          </cell>
          <cell r="E49">
            <v>2326257</v>
          </cell>
          <cell r="F49" t="str">
            <v/>
          </cell>
          <cell r="G49" t="str">
            <v/>
          </cell>
          <cell r="H49" t="str">
            <v/>
          </cell>
          <cell r="I49">
            <v>5764451.6699999981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4824455.6830614032</v>
          </cell>
          <cell r="E50">
            <v>2721100</v>
          </cell>
          <cell r="F50" t="str">
            <v/>
          </cell>
          <cell r="G50" t="str">
            <v/>
          </cell>
          <cell r="H50" t="str">
            <v/>
          </cell>
          <cell r="I50">
            <v>3210243.8600000003</v>
          </cell>
        </row>
        <row r="51">
          <cell r="A51" t="str">
            <v>BT23 7</v>
          </cell>
          <cell r="B51" t="str">
            <v/>
          </cell>
          <cell r="C51">
            <v>296176.78999999998</v>
          </cell>
          <cell r="D51" t="str">
            <v/>
          </cell>
          <cell r="E51">
            <v>551106</v>
          </cell>
          <cell r="F51" t="str">
            <v/>
          </cell>
          <cell r="G51" t="str">
            <v/>
          </cell>
          <cell r="H51" t="str">
            <v/>
          </cell>
          <cell r="I51">
            <v>2585211.4600000004</v>
          </cell>
        </row>
        <row r="52">
          <cell r="A52" t="str">
            <v>BT23 8</v>
          </cell>
          <cell r="B52" t="str">
            <v/>
          </cell>
          <cell r="C52">
            <v>47381.59</v>
          </cell>
          <cell r="D52">
            <v>6849741.8868640009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514866.1465435999</v>
          </cell>
          <cell r="E54">
            <v>1538554</v>
          </cell>
          <cell r="F54" t="str">
            <v/>
          </cell>
          <cell r="G54" t="str">
            <v/>
          </cell>
          <cell r="H54" t="str">
            <v/>
          </cell>
          <cell r="I54">
            <v>2378123.3600000003</v>
          </cell>
        </row>
        <row r="55">
          <cell r="A55" t="str">
            <v>BT24 8</v>
          </cell>
          <cell r="B55">
            <v>702775.3</v>
          </cell>
          <cell r="C55" t="str">
            <v/>
          </cell>
          <cell r="D55">
            <v>1738451.8389911996</v>
          </cell>
          <cell r="E55">
            <v>4875854</v>
          </cell>
          <cell r="F55" t="str">
            <v/>
          </cell>
          <cell r="G55" t="str">
            <v/>
          </cell>
          <cell r="H55" t="str">
            <v/>
          </cell>
          <cell r="I55">
            <v>8475967.4399999995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3824903.0249940059</v>
          </cell>
          <cell r="E56">
            <v>3596188</v>
          </cell>
          <cell r="F56" t="str">
            <v/>
          </cell>
          <cell r="G56" t="str">
            <v/>
          </cell>
          <cell r="H56" t="str">
            <v/>
          </cell>
          <cell r="I56">
            <v>11267238.959999997</v>
          </cell>
        </row>
        <row r="57">
          <cell r="A57" t="str">
            <v>BT25 2</v>
          </cell>
          <cell r="B57">
            <v>397832.95</v>
          </cell>
          <cell r="C57" t="str">
            <v/>
          </cell>
          <cell r="D57">
            <v>1826817.0602515989</v>
          </cell>
          <cell r="E57">
            <v>1955350</v>
          </cell>
          <cell r="F57" t="str">
            <v/>
          </cell>
          <cell r="G57" t="str">
            <v/>
          </cell>
          <cell r="H57" t="str">
            <v/>
          </cell>
          <cell r="I57">
            <v>3018463.1799999997</v>
          </cell>
        </row>
        <row r="58">
          <cell r="A58" t="str">
            <v>BT26 6</v>
          </cell>
          <cell r="B58">
            <v>669137.13</v>
          </cell>
          <cell r="C58" t="str">
            <v/>
          </cell>
          <cell r="D58">
            <v>3081099.5451193997</v>
          </cell>
          <cell r="E58">
            <v>5828211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A59" t="str">
            <v>BT27 4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>
            <v>213147.88</v>
          </cell>
          <cell r="C60">
            <v>276349.37</v>
          </cell>
          <cell r="D60">
            <v>3873192.716074802</v>
          </cell>
          <cell r="E60">
            <v>2141377</v>
          </cell>
          <cell r="F60">
            <v>463477.55999999994</v>
          </cell>
          <cell r="G60" t="str">
            <v/>
          </cell>
          <cell r="H60" t="str">
            <v/>
          </cell>
          <cell r="I60">
            <v>3264638.0999999968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672369</v>
          </cell>
          <cell r="F61" t="str">
            <v/>
          </cell>
          <cell r="G61" t="str">
            <v/>
          </cell>
          <cell r="H61" t="str">
            <v/>
          </cell>
          <cell r="I61">
            <v>990910.35</v>
          </cell>
        </row>
        <row r="62">
          <cell r="A62" t="str">
            <v>BT28 1</v>
          </cell>
          <cell r="B62">
            <v>249755.95</v>
          </cell>
          <cell r="C62" t="str">
            <v/>
          </cell>
          <cell r="D62">
            <v>1700772.9678060003</v>
          </cell>
          <cell r="E62">
            <v>931047</v>
          </cell>
          <cell r="F62" t="str">
            <v/>
          </cell>
          <cell r="G62" t="str">
            <v/>
          </cell>
          <cell r="H62" t="str">
            <v/>
          </cell>
          <cell r="I62">
            <v>1702391.9900000002</v>
          </cell>
        </row>
        <row r="63">
          <cell r="A63" t="str">
            <v>BT28 2</v>
          </cell>
          <cell r="B63" t="str">
            <v/>
          </cell>
          <cell r="C63">
            <v>419633.19</v>
          </cell>
          <cell r="D63">
            <v>8338976.8109078025</v>
          </cell>
          <cell r="E63">
            <v>4240719</v>
          </cell>
          <cell r="F63" t="str">
            <v/>
          </cell>
          <cell r="G63" t="str">
            <v/>
          </cell>
          <cell r="H63" t="str">
            <v/>
          </cell>
          <cell r="I63">
            <v>4509472.7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2271939.836929</v>
          </cell>
          <cell r="E64" t="str">
            <v/>
          </cell>
          <cell r="F64">
            <v>51881.069999999992</v>
          </cell>
          <cell r="G64" t="str">
            <v/>
          </cell>
          <cell r="H64" t="str">
            <v/>
          </cell>
          <cell r="I64">
            <v>2637015.08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6034198.8381895982</v>
          </cell>
          <cell r="E66">
            <v>3150710</v>
          </cell>
          <cell r="F66" t="str">
            <v/>
          </cell>
          <cell r="G66" t="str">
            <v/>
          </cell>
          <cell r="H66" t="str">
            <v/>
          </cell>
          <cell r="I66">
            <v>10501964.850000003</v>
          </cell>
        </row>
        <row r="67">
          <cell r="A67" t="str">
            <v>BT3 9</v>
          </cell>
          <cell r="B67" t="str">
            <v/>
          </cell>
          <cell r="C67">
            <v>264435.48</v>
          </cell>
          <cell r="D67">
            <v>12029422.870377399</v>
          </cell>
          <cell r="E67">
            <v>4447430</v>
          </cell>
          <cell r="F67" t="str">
            <v/>
          </cell>
          <cell r="G67" t="str">
            <v/>
          </cell>
          <cell r="H67" t="str">
            <v/>
          </cell>
          <cell r="I67">
            <v>1219639.45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1964938.5509936004</v>
          </cell>
          <cell r="E69">
            <v>1462204</v>
          </cell>
          <cell r="F69" t="str">
            <v/>
          </cell>
          <cell r="G69" t="str">
            <v/>
          </cell>
          <cell r="H69" t="str">
            <v/>
          </cell>
          <cell r="I69">
            <v>5040834.2199999988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1205366.7782091999</v>
          </cell>
          <cell r="E70">
            <v>4676173</v>
          </cell>
          <cell r="F70" t="str">
            <v/>
          </cell>
          <cell r="G70" t="str">
            <v/>
          </cell>
          <cell r="H70" t="str">
            <v/>
          </cell>
          <cell r="I70">
            <v>2869961.8</v>
          </cell>
        </row>
        <row r="71">
          <cell r="A71" t="str">
            <v>BT30 8</v>
          </cell>
          <cell r="B71">
            <v>296678.18</v>
          </cell>
          <cell r="C71" t="str">
            <v/>
          </cell>
          <cell r="D71">
            <v>1862023.3100175997</v>
          </cell>
          <cell r="E71">
            <v>3574990</v>
          </cell>
          <cell r="F71" t="str">
            <v/>
          </cell>
          <cell r="G71" t="str">
            <v/>
          </cell>
          <cell r="H71" t="str">
            <v/>
          </cell>
          <cell r="I71">
            <v>3994484.3200000003</v>
          </cell>
        </row>
        <row r="72">
          <cell r="A72" t="str">
            <v>BT30 9</v>
          </cell>
          <cell r="B72">
            <v>702897.44</v>
          </cell>
          <cell r="C72">
            <v>60439.87</v>
          </cell>
          <cell r="D72">
            <v>4200042.9977612002</v>
          </cell>
          <cell r="E72">
            <v>3779417</v>
          </cell>
          <cell r="F72" t="str">
            <v/>
          </cell>
          <cell r="G72" t="str">
            <v/>
          </cell>
          <cell r="H72" t="str">
            <v/>
          </cell>
          <cell r="I72">
            <v>3351471.4199999981</v>
          </cell>
        </row>
        <row r="73">
          <cell r="A73" t="str">
            <v>BT31 9</v>
          </cell>
          <cell r="B73">
            <v>713673.13</v>
          </cell>
          <cell r="C73" t="str">
            <v/>
          </cell>
          <cell r="D73" t="str">
            <v/>
          </cell>
          <cell r="E73">
            <v>2893254</v>
          </cell>
          <cell r="F73" t="str">
            <v/>
          </cell>
          <cell r="G73" t="str">
            <v/>
          </cell>
          <cell r="H73" t="str">
            <v/>
          </cell>
          <cell r="I73">
            <v>8551689.25</v>
          </cell>
        </row>
        <row r="74">
          <cell r="A74" t="str">
            <v>BT32 3</v>
          </cell>
          <cell r="B74">
            <v>17980914.739999998</v>
          </cell>
          <cell r="C74">
            <v>108404.17</v>
          </cell>
          <cell r="D74">
            <v>7443144.6546126017</v>
          </cell>
          <cell r="E74">
            <v>5359258</v>
          </cell>
          <cell r="F74" t="str">
            <v/>
          </cell>
          <cell r="G74" t="str">
            <v/>
          </cell>
          <cell r="H74">
            <v>4846622.9599999981</v>
          </cell>
          <cell r="I74">
            <v>7110444.9600000028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1352963.8077612005</v>
          </cell>
          <cell r="E75">
            <v>2744365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</row>
        <row r="76">
          <cell r="A76" t="str">
            <v>BT32 5</v>
          </cell>
          <cell r="B76">
            <v>150330.1</v>
          </cell>
          <cell r="C76" t="str">
            <v/>
          </cell>
          <cell r="D76">
            <v>1091144.0597860003</v>
          </cell>
          <cell r="E76">
            <v>2982908</v>
          </cell>
          <cell r="F76" t="str">
            <v/>
          </cell>
          <cell r="G76" t="str">
            <v/>
          </cell>
          <cell r="H76" t="str">
            <v/>
          </cell>
          <cell r="I76">
            <v>4404947.01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1511613.45</v>
          </cell>
          <cell r="C78" t="str">
            <v/>
          </cell>
          <cell r="D78">
            <v>2230223.2351197992</v>
          </cell>
          <cell r="E78">
            <v>1511979</v>
          </cell>
          <cell r="F78" t="str">
            <v/>
          </cell>
          <cell r="G78" t="str">
            <v/>
          </cell>
          <cell r="H78" t="str">
            <v/>
          </cell>
          <cell r="I78">
            <v>5226837.7899999991</v>
          </cell>
        </row>
        <row r="79">
          <cell r="A79" t="str">
            <v>BT34 1</v>
          </cell>
          <cell r="B79">
            <v>938620.29</v>
          </cell>
          <cell r="C79" t="str">
            <v/>
          </cell>
          <cell r="D79">
            <v>1430861.1049595999</v>
          </cell>
          <cell r="E79">
            <v>2193397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A80" t="str">
            <v>BT34 2</v>
          </cell>
          <cell r="B80">
            <v>1881893.81</v>
          </cell>
          <cell r="C80" t="str">
            <v/>
          </cell>
          <cell r="D80">
            <v>6311581.3232535971</v>
          </cell>
          <cell r="E80">
            <v>2742638</v>
          </cell>
          <cell r="F80">
            <v>125445.46999999999</v>
          </cell>
          <cell r="G80" t="str">
            <v/>
          </cell>
          <cell r="H80" t="str">
            <v/>
          </cell>
          <cell r="I80">
            <v>10455014.920000002</v>
          </cell>
        </row>
        <row r="81">
          <cell r="A81" t="str">
            <v>BT34 3</v>
          </cell>
          <cell r="B81">
            <v>3352701.27</v>
          </cell>
          <cell r="C81" t="str">
            <v/>
          </cell>
          <cell r="D81">
            <v>2263239.0512077995</v>
          </cell>
          <cell r="E81">
            <v>3219758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</row>
        <row r="82">
          <cell r="A82" t="str">
            <v>BT34 4</v>
          </cell>
          <cell r="B82">
            <v>6273995.2300000004</v>
          </cell>
          <cell r="C82" t="str">
            <v/>
          </cell>
          <cell r="D82">
            <v>1751161.8710444006</v>
          </cell>
          <cell r="E82">
            <v>3873356</v>
          </cell>
          <cell r="F82" t="str">
            <v/>
          </cell>
          <cell r="G82" t="str">
            <v/>
          </cell>
          <cell r="H82" t="str">
            <v/>
          </cell>
          <cell r="I82">
            <v>4779962.9700000007</v>
          </cell>
        </row>
        <row r="83">
          <cell r="A83" t="str">
            <v>BT34 5</v>
          </cell>
          <cell r="B83">
            <v>864439.98</v>
          </cell>
          <cell r="C83" t="str">
            <v/>
          </cell>
          <cell r="D83">
            <v>2871388.1063889987</v>
          </cell>
          <cell r="E83">
            <v>4575228</v>
          </cell>
          <cell r="F83" t="str">
            <v/>
          </cell>
          <cell r="G83" t="str">
            <v/>
          </cell>
          <cell r="H83" t="str">
            <v/>
          </cell>
          <cell r="I83">
            <v>10411242.100000003</v>
          </cell>
        </row>
        <row r="84">
          <cell r="A84" t="str">
            <v>BT35 0</v>
          </cell>
          <cell r="B84">
            <v>358503.87</v>
          </cell>
          <cell r="C84" t="str">
            <v/>
          </cell>
          <cell r="D84">
            <v>3103403.1316030007</v>
          </cell>
          <cell r="E84">
            <v>654133</v>
          </cell>
          <cell r="F84" t="str">
            <v/>
          </cell>
          <cell r="G84" t="str">
            <v/>
          </cell>
          <cell r="H84" t="str">
            <v/>
          </cell>
          <cell r="I84">
            <v>12813295.890000002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3620588.25</v>
          </cell>
          <cell r="C86">
            <v>1325760.98</v>
          </cell>
          <cell r="D86">
            <v>14481046.054083992</v>
          </cell>
          <cell r="E86">
            <v>4286906</v>
          </cell>
          <cell r="F86" t="str">
            <v/>
          </cell>
          <cell r="G86" t="str">
            <v/>
          </cell>
          <cell r="H86" t="str">
            <v/>
          </cell>
          <cell r="I86">
            <v>11886561.779999997</v>
          </cell>
        </row>
        <row r="87">
          <cell r="A87" t="str">
            <v>BT35 7</v>
          </cell>
          <cell r="B87">
            <v>698738.34</v>
          </cell>
          <cell r="C87" t="str">
            <v/>
          </cell>
          <cell r="D87">
            <v>3179097.6986157997</v>
          </cell>
          <cell r="E87">
            <v>4069379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</row>
        <row r="88">
          <cell r="A88" t="str">
            <v>BT35 8</v>
          </cell>
          <cell r="B88">
            <v>1214036.1100000001</v>
          </cell>
          <cell r="C88">
            <v>1292216.8600000001</v>
          </cell>
          <cell r="D88">
            <v>5318574.7832304016</v>
          </cell>
          <cell r="E88" t="str">
            <v/>
          </cell>
          <cell r="F88">
            <v>180343.02</v>
          </cell>
          <cell r="G88" t="str">
            <v/>
          </cell>
          <cell r="H88" t="str">
            <v/>
          </cell>
          <cell r="I88">
            <v>2968162.2000000007</v>
          </cell>
        </row>
        <row r="89">
          <cell r="A89" t="str">
            <v>BT35 9</v>
          </cell>
          <cell r="B89">
            <v>550945.75</v>
          </cell>
          <cell r="C89" t="str">
            <v/>
          </cell>
          <cell r="D89">
            <v>3809864.8848111993</v>
          </cell>
          <cell r="E89">
            <v>916778</v>
          </cell>
          <cell r="F89">
            <v>167780.00999999998</v>
          </cell>
          <cell r="G89" t="str">
            <v/>
          </cell>
          <cell r="H89" t="str">
            <v/>
          </cell>
          <cell r="I89">
            <v>2493042.2900000014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6039236.8346052011</v>
          </cell>
          <cell r="E90">
            <v>1776474</v>
          </cell>
          <cell r="F90" t="str">
            <v/>
          </cell>
          <cell r="G90" t="str">
            <v/>
          </cell>
          <cell r="H90" t="str">
            <v/>
          </cell>
          <cell r="I90">
            <v>1028039.86</v>
          </cell>
        </row>
        <row r="91">
          <cell r="A91" t="str">
            <v>BT36 5</v>
          </cell>
          <cell r="B91">
            <v>174826.42</v>
          </cell>
          <cell r="C91" t="str">
            <v/>
          </cell>
          <cell r="D91">
            <v>1381769.7013672004</v>
          </cell>
          <cell r="E91">
            <v>846772</v>
          </cell>
          <cell r="F91" t="str">
            <v/>
          </cell>
          <cell r="G91" t="str">
            <v/>
          </cell>
          <cell r="H91" t="str">
            <v/>
          </cell>
          <cell r="I91">
            <v>704793.74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 t="str">
            <v/>
          </cell>
          <cell r="E92">
            <v>212154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>
            <v>115518.52</v>
          </cell>
          <cell r="C93" t="str">
            <v/>
          </cell>
          <cell r="D93" t="str">
            <v/>
          </cell>
          <cell r="E93">
            <v>1023801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>
            <v>117489.41</v>
          </cell>
          <cell r="C95" t="str">
            <v/>
          </cell>
          <cell r="D95">
            <v>1496503.3750629998</v>
          </cell>
          <cell r="E95">
            <v>1865538</v>
          </cell>
          <cell r="F95" t="str">
            <v/>
          </cell>
          <cell r="G95" t="str">
            <v/>
          </cell>
          <cell r="H95" t="str">
            <v/>
          </cell>
          <cell r="I95">
            <v>1988014.68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>
            <v>448992.91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>
            <v>3365890.2799999993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264317.08283079998</v>
          </cell>
          <cell r="E99">
            <v>1336472</v>
          </cell>
          <cell r="F99" t="str">
            <v/>
          </cell>
          <cell r="G99" t="str">
            <v/>
          </cell>
          <cell r="H99" t="str">
            <v/>
          </cell>
          <cell r="I99">
            <v>2544109.939999999</v>
          </cell>
        </row>
        <row r="100">
          <cell r="A100" t="str">
            <v>BT38 9</v>
          </cell>
          <cell r="B100">
            <v>405213.73</v>
          </cell>
          <cell r="C100" t="str">
            <v/>
          </cell>
          <cell r="D100" t="str">
            <v/>
          </cell>
          <cell r="E100">
            <v>2297841</v>
          </cell>
          <cell r="F100" t="str">
            <v/>
          </cell>
          <cell r="G100" t="str">
            <v/>
          </cell>
          <cell r="H100" t="str">
            <v/>
          </cell>
          <cell r="I100">
            <v>2158258.6700000004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4154890</v>
          </cell>
          <cell r="F101" t="str">
            <v/>
          </cell>
          <cell r="G101" t="str">
            <v/>
          </cell>
          <cell r="H101" t="str">
            <v/>
          </cell>
          <cell r="I101">
            <v>1058138.1400000004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446197.55</v>
          </cell>
          <cell r="C103">
            <v>306582.15999999997</v>
          </cell>
          <cell r="D103">
            <v>1728581.8681205995</v>
          </cell>
          <cell r="E103">
            <v>6132910</v>
          </cell>
          <cell r="F103" t="str">
            <v/>
          </cell>
          <cell r="G103" t="str">
            <v/>
          </cell>
          <cell r="H103" t="str">
            <v/>
          </cell>
          <cell r="I103">
            <v>5153391.370000001</v>
          </cell>
        </row>
        <row r="104">
          <cell r="A104" t="str">
            <v>BT4 1</v>
          </cell>
          <cell r="B104" t="str">
            <v/>
          </cell>
          <cell r="C104">
            <v>444063.43</v>
          </cell>
          <cell r="D104">
            <v>8314191.9686738029</v>
          </cell>
          <cell r="E104">
            <v>797622</v>
          </cell>
          <cell r="F104">
            <v>167733.59000000003</v>
          </cell>
          <cell r="G104" t="str">
            <v/>
          </cell>
          <cell r="H104" t="str">
            <v/>
          </cell>
          <cell r="I104">
            <v>2256547.2399999998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2352863.2432427998</v>
          </cell>
          <cell r="E105">
            <v>759253</v>
          </cell>
          <cell r="F105" t="str">
            <v/>
          </cell>
          <cell r="G105" t="str">
            <v/>
          </cell>
          <cell r="H105" t="str">
            <v/>
          </cell>
          <cell r="I105">
            <v>386236.86</v>
          </cell>
        </row>
        <row r="106">
          <cell r="A106" t="str">
            <v>BT4 3</v>
          </cell>
          <cell r="B106">
            <v>407361.26</v>
          </cell>
          <cell r="C106">
            <v>572252.69999999995</v>
          </cell>
          <cell r="D106">
            <v>2541006.9910609992</v>
          </cell>
          <cell r="E106">
            <v>2552269</v>
          </cell>
          <cell r="F106" t="str">
            <v/>
          </cell>
          <cell r="G106" t="str">
            <v/>
          </cell>
          <cell r="H106" t="str">
            <v/>
          </cell>
          <cell r="I106">
            <v>1865376.3499999999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>
            <v>1319455</v>
          </cell>
          <cell r="F108" t="str">
            <v/>
          </cell>
          <cell r="G108" t="str">
            <v/>
          </cell>
          <cell r="H108" t="str">
            <v/>
          </cell>
          <cell r="I108">
            <v>1721689.8900000001</v>
          </cell>
        </row>
        <row r="109">
          <cell r="A109" t="str">
            <v>BT40 2</v>
          </cell>
          <cell r="B109">
            <v>403629.48</v>
          </cell>
          <cell r="C109" t="str">
            <v/>
          </cell>
          <cell r="D109">
            <v>785436.42051159998</v>
          </cell>
          <cell r="E109">
            <v>1198924</v>
          </cell>
          <cell r="F109" t="str">
            <v/>
          </cell>
          <cell r="G109" t="str">
            <v/>
          </cell>
          <cell r="H109" t="str">
            <v/>
          </cell>
          <cell r="I109">
            <v>2379790.1100000003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1051225.3846163999</v>
          </cell>
          <cell r="E110">
            <v>2259140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 t="str">
            <v>BT41 2</v>
          </cell>
          <cell r="B113">
            <v>370207.24</v>
          </cell>
          <cell r="C113" t="str">
            <v/>
          </cell>
          <cell r="D113">
            <v>5928834.3631235994</v>
          </cell>
          <cell r="E113">
            <v>2457191</v>
          </cell>
          <cell r="F113" t="str">
            <v/>
          </cell>
          <cell r="G113" t="str">
            <v/>
          </cell>
          <cell r="H113" t="str">
            <v/>
          </cell>
          <cell r="I113">
            <v>3462631.8799999994</v>
          </cell>
        </row>
        <row r="114">
          <cell r="A114" t="str">
            <v>BT41 3</v>
          </cell>
          <cell r="B114">
            <v>1098439.0900000001</v>
          </cell>
          <cell r="C114" t="str">
            <v/>
          </cell>
          <cell r="D114">
            <v>8579670.8383896034</v>
          </cell>
          <cell r="E114">
            <v>7538455</v>
          </cell>
          <cell r="F114" t="str">
            <v/>
          </cell>
          <cell r="G114" t="str">
            <v/>
          </cell>
          <cell r="H114" t="str">
            <v/>
          </cell>
          <cell r="I114">
            <v>4052350.7499999986</v>
          </cell>
        </row>
        <row r="115">
          <cell r="A115" t="str">
            <v>BT41 4</v>
          </cell>
          <cell r="B115">
            <v>936323.37</v>
          </cell>
          <cell r="C115" t="str">
            <v/>
          </cell>
          <cell r="D115">
            <v>1654809.0305334001</v>
          </cell>
          <cell r="E115">
            <v>2195076</v>
          </cell>
          <cell r="F115" t="str">
            <v/>
          </cell>
          <cell r="G115" t="str">
            <v/>
          </cell>
          <cell r="H115" t="str">
            <v/>
          </cell>
          <cell r="I115">
            <v>5224620.5600000015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530825.85</v>
          </cell>
          <cell r="C117" t="str">
            <v/>
          </cell>
          <cell r="D117" t="str">
            <v/>
          </cell>
          <cell r="E117">
            <v>2814687</v>
          </cell>
          <cell r="F117" t="str">
            <v/>
          </cell>
          <cell r="G117" t="str">
            <v/>
          </cell>
          <cell r="H117" t="str">
            <v/>
          </cell>
          <cell r="I117">
            <v>2149012.8600000003</v>
          </cell>
        </row>
        <row r="118">
          <cell r="A118" t="str">
            <v>BT42 2</v>
          </cell>
          <cell r="B118">
            <v>563690.02</v>
          </cell>
          <cell r="C118" t="str">
            <v/>
          </cell>
          <cell r="D118">
            <v>967917.39689179999</v>
          </cell>
          <cell r="E118">
            <v>2528887</v>
          </cell>
          <cell r="F118" t="str">
            <v/>
          </cell>
          <cell r="G118" t="str">
            <v/>
          </cell>
          <cell r="H118" t="str">
            <v/>
          </cell>
          <cell r="I118">
            <v>2732595.5200000009</v>
          </cell>
        </row>
        <row r="119">
          <cell r="A119" t="str">
            <v>BT42 3</v>
          </cell>
          <cell r="B119">
            <v>691535.97</v>
          </cell>
          <cell r="C119" t="str">
            <v/>
          </cell>
          <cell r="D119">
            <v>1286487.4717119997</v>
          </cell>
          <cell r="E119">
            <v>3300554</v>
          </cell>
          <cell r="F119" t="str">
            <v/>
          </cell>
          <cell r="G119" t="str">
            <v/>
          </cell>
          <cell r="H119" t="str">
            <v/>
          </cell>
          <cell r="I119">
            <v>3269318.6399999992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 t="str">
            <v/>
          </cell>
          <cell r="E120">
            <v>7078943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>
            <v>974924.37</v>
          </cell>
          <cell r="D122">
            <v>405182.26577499998</v>
          </cell>
          <cell r="E122">
            <v>612124</v>
          </cell>
          <cell r="F122" t="str">
            <v/>
          </cell>
          <cell r="G122" t="str">
            <v/>
          </cell>
          <cell r="H122" t="str">
            <v/>
          </cell>
          <cell r="I122">
            <v>1336257.2899999998</v>
          </cell>
        </row>
        <row r="123">
          <cell r="A123" t="str">
            <v>BT43 6</v>
          </cell>
          <cell r="B123">
            <v>817490.41</v>
          </cell>
          <cell r="C123" t="str">
            <v/>
          </cell>
          <cell r="D123">
            <v>2371380.8576292004</v>
          </cell>
          <cell r="E123">
            <v>908275</v>
          </cell>
          <cell r="F123" t="str">
            <v/>
          </cell>
          <cell r="G123" t="str">
            <v/>
          </cell>
          <cell r="H123" t="str">
            <v/>
          </cell>
          <cell r="I123">
            <v>2259215.4399999995</v>
          </cell>
        </row>
        <row r="124">
          <cell r="A124" t="str">
            <v>BT43 7</v>
          </cell>
          <cell r="B124">
            <v>303397.74</v>
          </cell>
          <cell r="C124" t="str">
            <v/>
          </cell>
          <cell r="D124">
            <v>691854.06096479995</v>
          </cell>
          <cell r="E124">
            <v>2343981</v>
          </cell>
          <cell r="F124" t="str">
            <v/>
          </cell>
          <cell r="G124" t="str">
            <v/>
          </cell>
          <cell r="H124" t="str">
            <v/>
          </cell>
          <cell r="I124">
            <v>688985.4800000001</v>
          </cell>
        </row>
        <row r="125">
          <cell r="A125" t="str">
            <v>BT44 0</v>
          </cell>
          <cell r="B125">
            <v>736903.95</v>
          </cell>
          <cell r="C125" t="str">
            <v/>
          </cell>
          <cell r="D125">
            <v>1470761.5634265998</v>
          </cell>
          <cell r="E125">
            <v>4712974</v>
          </cell>
          <cell r="F125" t="str">
            <v/>
          </cell>
          <cell r="G125" t="str">
            <v/>
          </cell>
          <cell r="H125" t="str">
            <v/>
          </cell>
          <cell r="I125">
            <v>2323012.9400000009</v>
          </cell>
        </row>
        <row r="126">
          <cell r="A126" t="str">
            <v>BT44 8</v>
          </cell>
          <cell r="B126">
            <v>165754.13</v>
          </cell>
          <cell r="C126" t="str">
            <v/>
          </cell>
          <cell r="D126">
            <v>6040197.6251081964</v>
          </cell>
          <cell r="E126">
            <v>5793810</v>
          </cell>
          <cell r="F126" t="str">
            <v/>
          </cell>
          <cell r="G126" t="str">
            <v/>
          </cell>
          <cell r="H126" t="str">
            <v/>
          </cell>
          <cell r="I126">
            <v>1919240.5399999998</v>
          </cell>
        </row>
        <row r="127">
          <cell r="A127" t="str">
            <v>BT44 9</v>
          </cell>
          <cell r="B127" t="str">
            <v/>
          </cell>
          <cell r="C127">
            <v>3478065.21</v>
          </cell>
          <cell r="D127">
            <v>2388904.6361279981</v>
          </cell>
          <cell r="E127">
            <v>5914093</v>
          </cell>
          <cell r="F127" t="str">
            <v/>
          </cell>
          <cell r="G127" t="str">
            <v/>
          </cell>
          <cell r="H127" t="str">
            <v/>
          </cell>
          <cell r="I127">
            <v>3802552.0300000007</v>
          </cell>
        </row>
        <row r="128">
          <cell r="A128" t="str">
            <v>BT45 5</v>
          </cell>
          <cell r="B128">
            <v>1218436.51</v>
          </cell>
          <cell r="C128" t="str">
            <v/>
          </cell>
          <cell r="D128" t="str">
            <v/>
          </cell>
          <cell r="E128">
            <v>1883059</v>
          </cell>
          <cell r="F128" t="str">
            <v/>
          </cell>
          <cell r="G128" t="str">
            <v/>
          </cell>
          <cell r="H128" t="str">
            <v/>
          </cell>
          <cell r="I128">
            <v>3587574.05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1903791.8863984002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2623741.9799999991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9000065.1608904041</v>
          </cell>
          <cell r="E130">
            <v>4681263</v>
          </cell>
          <cell r="F130" t="str">
            <v/>
          </cell>
          <cell r="G130" t="str">
            <v/>
          </cell>
          <cell r="H130" t="str">
            <v/>
          </cell>
          <cell r="I130">
            <v>7756658.0299999956</v>
          </cell>
        </row>
        <row r="131">
          <cell r="A131" t="str">
            <v>BT45 8</v>
          </cell>
          <cell r="B131">
            <v>362918.19</v>
          </cell>
          <cell r="C131" t="str">
            <v/>
          </cell>
          <cell r="D131">
            <v>4498991.4639011966</v>
          </cell>
          <cell r="E131">
            <v>2962628</v>
          </cell>
          <cell r="F131" t="str">
            <v/>
          </cell>
          <cell r="G131" t="str">
            <v/>
          </cell>
          <cell r="H131" t="str">
            <v/>
          </cell>
          <cell r="I131">
            <v>2510298.04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275341.56</v>
          </cell>
          <cell r="C133" t="str">
            <v/>
          </cell>
          <cell r="D133">
            <v>5877413.9633784005</v>
          </cell>
          <cell r="E133">
            <v>6514746</v>
          </cell>
          <cell r="F133">
            <v>1585523.0700000003</v>
          </cell>
          <cell r="G133" t="str">
            <v/>
          </cell>
          <cell r="H133" t="str">
            <v/>
          </cell>
          <cell r="I133">
            <v>6343554.9200000018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1664397.9750153993</v>
          </cell>
          <cell r="E134">
            <v>503373</v>
          </cell>
          <cell r="F134" t="str">
            <v/>
          </cell>
          <cell r="G134" t="str">
            <v/>
          </cell>
          <cell r="H134" t="str">
            <v/>
          </cell>
          <cell r="I134">
            <v>1704170.92</v>
          </cell>
        </row>
        <row r="135">
          <cell r="A135" t="str">
            <v>BT47 3</v>
          </cell>
          <cell r="B135">
            <v>4311350.54</v>
          </cell>
          <cell r="C135" t="str">
            <v/>
          </cell>
          <cell r="D135">
            <v>5010936.1277977964</v>
          </cell>
          <cell r="E135">
            <v>9356061</v>
          </cell>
          <cell r="F135" t="str">
            <v/>
          </cell>
          <cell r="G135" t="str">
            <v/>
          </cell>
          <cell r="H135" t="str">
            <v/>
          </cell>
          <cell r="I135">
            <v>5222888.8400000017</v>
          </cell>
        </row>
        <row r="136">
          <cell r="A136" t="str">
            <v>BT47 4</v>
          </cell>
          <cell r="B136" t="str">
            <v/>
          </cell>
          <cell r="C136">
            <v>397699.98</v>
          </cell>
          <cell r="D136" t="str">
            <v/>
          </cell>
          <cell r="E136">
            <v>4193644</v>
          </cell>
          <cell r="F136">
            <v>8572226.2899999954</v>
          </cell>
          <cell r="G136" t="str">
            <v/>
          </cell>
          <cell r="H136" t="str">
            <v/>
          </cell>
          <cell r="I136">
            <v>30402589.430000037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423084.87</v>
          </cell>
          <cell r="C138" t="str">
            <v/>
          </cell>
          <cell r="D138">
            <v>1934261.8089441999</v>
          </cell>
          <cell r="E138">
            <v>2579018</v>
          </cell>
          <cell r="F138" t="str">
            <v/>
          </cell>
          <cell r="G138" t="str">
            <v/>
          </cell>
          <cell r="H138" t="str">
            <v/>
          </cell>
          <cell r="I138">
            <v>4869193.7800000012</v>
          </cell>
        </row>
        <row r="139">
          <cell r="A139" t="str">
            <v>BT48 0</v>
          </cell>
          <cell r="B139">
            <v>351177.06</v>
          </cell>
          <cell r="C139" t="str">
            <v/>
          </cell>
          <cell r="D139">
            <v>5353171.2281050002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8152686.5</v>
          </cell>
          <cell r="C141" t="str">
            <v/>
          </cell>
          <cell r="D141">
            <v>1357752.8447684001</v>
          </cell>
          <cell r="E141">
            <v>778158</v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</row>
        <row r="142">
          <cell r="A142" t="str">
            <v>BT48 7</v>
          </cell>
          <cell r="B142">
            <v>4301856.32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696333.32</v>
          </cell>
          <cell r="C143" t="str">
            <v/>
          </cell>
          <cell r="D143">
            <v>5157991.9163508015</v>
          </cell>
          <cell r="E143">
            <v>2183239</v>
          </cell>
          <cell r="F143">
            <v>152510.50000000006</v>
          </cell>
          <cell r="G143" t="str">
            <v/>
          </cell>
          <cell r="H143" t="str">
            <v/>
          </cell>
          <cell r="I143">
            <v>1743142.5400000005</v>
          </cell>
        </row>
        <row r="144">
          <cell r="A144" t="str">
            <v>BT48 9</v>
          </cell>
          <cell r="B144">
            <v>299011.06</v>
          </cell>
          <cell r="C144" t="str">
            <v/>
          </cell>
          <cell r="D144">
            <v>389214.99639260001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894398.30999999982</v>
          </cell>
        </row>
        <row r="145">
          <cell r="A145" t="str">
            <v>BT49 0</v>
          </cell>
          <cell r="B145">
            <v>360718.88</v>
          </cell>
          <cell r="C145" t="str">
            <v/>
          </cell>
          <cell r="D145">
            <v>2599177.1524182009</v>
          </cell>
          <cell r="E145">
            <v>2194619</v>
          </cell>
          <cell r="F145" t="str">
            <v/>
          </cell>
          <cell r="G145" t="str">
            <v/>
          </cell>
          <cell r="H145" t="str">
            <v/>
          </cell>
          <cell r="I145">
            <v>8767069.0200000014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3145397.7125306004</v>
          </cell>
          <cell r="E147">
            <v>3216361</v>
          </cell>
          <cell r="F147" t="str">
            <v/>
          </cell>
          <cell r="G147" t="str">
            <v/>
          </cell>
          <cell r="H147" t="str">
            <v/>
          </cell>
          <cell r="I147">
            <v>3125156.47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1178161.51</v>
          </cell>
        </row>
        <row r="149">
          <cell r="A149" t="str">
            <v>BT5 5</v>
          </cell>
          <cell r="B149" t="str">
            <v/>
          </cell>
          <cell r="C149">
            <v>348641.87</v>
          </cell>
          <cell r="D149" t="str">
            <v/>
          </cell>
          <cell r="E149">
            <v>325634</v>
          </cell>
          <cell r="F149">
            <v>483807.54999999993</v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 t="str">
            <v/>
          </cell>
          <cell r="E150">
            <v>1275164</v>
          </cell>
          <cell r="F150" t="str">
            <v/>
          </cell>
          <cell r="G150" t="str">
            <v/>
          </cell>
          <cell r="H150" t="str">
            <v/>
          </cell>
          <cell r="I150">
            <v>523557.77999999991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 t="str">
            <v/>
          </cell>
          <cell r="E151">
            <v>797007</v>
          </cell>
          <cell r="F151" t="str">
            <v/>
          </cell>
          <cell r="G151" t="str">
            <v/>
          </cell>
          <cell r="H151" t="str">
            <v/>
          </cell>
          <cell r="I151">
            <v>497533.40999999992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>
            <v>216779.74</v>
          </cell>
          <cell r="C153" t="str">
            <v/>
          </cell>
          <cell r="D153" t="str">
            <v/>
          </cell>
          <cell r="E153">
            <v>2918321</v>
          </cell>
          <cell r="F153" t="str">
            <v/>
          </cell>
          <cell r="G153" t="str">
            <v/>
          </cell>
          <cell r="H153" t="str">
            <v/>
          </cell>
          <cell r="I153">
            <v>1006154.0300000001</v>
          </cell>
        </row>
        <row r="154">
          <cell r="A154" t="str">
            <v>BT51 4</v>
          </cell>
          <cell r="B154">
            <v>440492.7</v>
          </cell>
          <cell r="C154" t="str">
            <v/>
          </cell>
          <cell r="D154">
            <v>2609503.5223836</v>
          </cell>
          <cell r="E154">
            <v>4104645</v>
          </cell>
          <cell r="F154">
            <v>2533321.7699999996</v>
          </cell>
          <cell r="G154" t="str">
            <v/>
          </cell>
          <cell r="H154" t="str">
            <v/>
          </cell>
          <cell r="I154">
            <v>3277579.5300000003</v>
          </cell>
        </row>
        <row r="155">
          <cell r="A155" t="str">
            <v>BT51 5</v>
          </cell>
          <cell r="B155">
            <v>123909.75999999999</v>
          </cell>
          <cell r="C155">
            <v>464452.93</v>
          </cell>
          <cell r="D155">
            <v>5731816.0833532</v>
          </cell>
          <cell r="E155">
            <v>7258723</v>
          </cell>
          <cell r="F155">
            <v>2691749.0300000003</v>
          </cell>
          <cell r="G155" t="str">
            <v/>
          </cell>
          <cell r="H155" t="str">
            <v/>
          </cell>
          <cell r="I155">
            <v>7182050.8499999996</v>
          </cell>
        </row>
        <row r="156">
          <cell r="A156" t="str">
            <v>BT52 1</v>
          </cell>
          <cell r="B156" t="str">
            <v/>
          </cell>
          <cell r="C156">
            <v>280615.46999999997</v>
          </cell>
          <cell r="D156" t="str">
            <v/>
          </cell>
          <cell r="E156">
            <v>2235388</v>
          </cell>
          <cell r="F156">
            <v>183363.12999999998</v>
          </cell>
          <cell r="G156" t="str">
            <v/>
          </cell>
          <cell r="H156" t="str">
            <v/>
          </cell>
          <cell r="I156">
            <v>3057953.3200000003</v>
          </cell>
        </row>
        <row r="157">
          <cell r="A157" t="str">
            <v>BT52 2</v>
          </cell>
          <cell r="B157">
            <v>232839.59</v>
          </cell>
          <cell r="C157" t="str">
            <v/>
          </cell>
          <cell r="D157">
            <v>6519119.3153982013</v>
          </cell>
          <cell r="E157">
            <v>5738415</v>
          </cell>
          <cell r="F157" t="str">
            <v/>
          </cell>
          <cell r="G157" t="str">
            <v/>
          </cell>
          <cell r="H157" t="str">
            <v/>
          </cell>
          <cell r="I157">
            <v>1407720.5099999995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 t="str">
            <v/>
          </cell>
          <cell r="E159">
            <v>3915894</v>
          </cell>
          <cell r="F159" t="str">
            <v/>
          </cell>
          <cell r="G159" t="str">
            <v/>
          </cell>
          <cell r="H159" t="str">
            <v/>
          </cell>
          <cell r="I159">
            <v>2055497.2199999997</v>
          </cell>
        </row>
        <row r="160">
          <cell r="A160" t="str">
            <v>BT53 7</v>
          </cell>
          <cell r="B160">
            <v>356663.19</v>
          </cell>
          <cell r="C160">
            <v>1865327.12</v>
          </cell>
          <cell r="D160">
            <v>1601682.9371129994</v>
          </cell>
          <cell r="E160">
            <v>2710275</v>
          </cell>
          <cell r="F160" t="str">
            <v/>
          </cell>
          <cell r="G160" t="str">
            <v/>
          </cell>
          <cell r="H160" t="str">
            <v/>
          </cell>
          <cell r="I160">
            <v>2918663.7800000012</v>
          </cell>
        </row>
        <row r="161">
          <cell r="A161" t="str">
            <v>BT53 8</v>
          </cell>
          <cell r="B161">
            <v>602490.66</v>
          </cell>
          <cell r="C161">
            <v>2957990.79</v>
          </cell>
          <cell r="D161">
            <v>1777674.1788955994</v>
          </cell>
          <cell r="E161">
            <v>7271231</v>
          </cell>
          <cell r="F161" t="str">
            <v/>
          </cell>
          <cell r="G161" t="str">
            <v/>
          </cell>
          <cell r="H161" t="str">
            <v/>
          </cell>
          <cell r="I161">
            <v>2373385.6399999987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732245.74561139999</v>
          </cell>
          <cell r="E163">
            <v>4993590</v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</row>
        <row r="164">
          <cell r="A164" t="str">
            <v>BT55 7</v>
          </cell>
          <cell r="B164">
            <v>299423.03000000003</v>
          </cell>
          <cell r="C164" t="str">
            <v/>
          </cell>
          <cell r="D164">
            <v>664391.85104420001</v>
          </cell>
          <cell r="E164">
            <v>348051</v>
          </cell>
          <cell r="F164" t="str">
            <v/>
          </cell>
          <cell r="G164" t="str">
            <v/>
          </cell>
          <cell r="H164" t="str">
            <v/>
          </cell>
          <cell r="I164">
            <v>1826682.6900000009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658306.56815680023</v>
          </cell>
          <cell r="E165">
            <v>2830524</v>
          </cell>
          <cell r="F165" t="str">
            <v/>
          </cell>
          <cell r="G165" t="str">
            <v/>
          </cell>
          <cell r="H165" t="str">
            <v/>
          </cell>
          <cell r="I165">
            <v>1754417.9400000002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381991.92540479999</v>
          </cell>
          <cell r="E166">
            <v>4087581</v>
          </cell>
          <cell r="F166" t="str">
            <v/>
          </cell>
          <cell r="G166" t="str">
            <v/>
          </cell>
          <cell r="H166" t="str">
            <v/>
          </cell>
          <cell r="I166">
            <v>769220.50999999989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946887.29921159998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198846.13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>
            <v>432677.18</v>
          </cell>
        </row>
        <row r="170">
          <cell r="A170" t="str">
            <v>BT6 9</v>
          </cell>
          <cell r="B170" t="str">
            <v/>
          </cell>
          <cell r="C170">
            <v>146660.51999999999</v>
          </cell>
          <cell r="D170">
            <v>3026137.0557200005</v>
          </cell>
          <cell r="E170">
            <v>887222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>BT60 1</v>
          </cell>
          <cell r="B171" t="str">
            <v/>
          </cell>
          <cell r="C171" t="str">
            <v/>
          </cell>
          <cell r="D171" t="str">
            <v/>
          </cell>
          <cell r="E171">
            <v>8845232</v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A172" t="str">
            <v>BT60 2</v>
          </cell>
          <cell r="B172">
            <v>486228.36</v>
          </cell>
          <cell r="C172" t="str">
            <v/>
          </cell>
          <cell r="D172">
            <v>2518065.4094556007</v>
          </cell>
          <cell r="E172">
            <v>5458123</v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</row>
        <row r="173">
          <cell r="A173" t="str">
            <v>BT60 3</v>
          </cell>
          <cell r="B173">
            <v>1553623.57</v>
          </cell>
          <cell r="C173" t="str">
            <v/>
          </cell>
          <cell r="D173">
            <v>6588204.8813509997</v>
          </cell>
          <cell r="E173">
            <v>6804325</v>
          </cell>
          <cell r="F173">
            <v>244833.91</v>
          </cell>
          <cell r="G173" t="str">
            <v/>
          </cell>
          <cell r="H173" t="str">
            <v/>
          </cell>
          <cell r="I173">
            <v>2129891.4700000002</v>
          </cell>
        </row>
        <row r="174">
          <cell r="A174" t="str">
            <v>BT60 4</v>
          </cell>
          <cell r="B174">
            <v>1337509.73</v>
          </cell>
          <cell r="C174" t="str">
            <v/>
          </cell>
          <cell r="D174">
            <v>2163762.9007806005</v>
          </cell>
          <cell r="E174">
            <v>2245097</v>
          </cell>
          <cell r="F174" t="str">
            <v/>
          </cell>
          <cell r="G174" t="str">
            <v/>
          </cell>
          <cell r="H174" t="str">
            <v/>
          </cell>
          <cell r="I174">
            <v>3848538.8800000013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2585231.2132252003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1132700.2599999993</v>
          </cell>
        </row>
        <row r="177">
          <cell r="A177" t="str">
            <v>BT61 8</v>
          </cell>
          <cell r="B177">
            <v>1057826.1200000001</v>
          </cell>
          <cell r="C177" t="str">
            <v/>
          </cell>
          <cell r="D177">
            <v>2427709.8498129994</v>
          </cell>
          <cell r="E177">
            <v>5740315</v>
          </cell>
          <cell r="F177" t="str">
            <v/>
          </cell>
          <cell r="G177" t="str">
            <v/>
          </cell>
          <cell r="H177" t="str">
            <v/>
          </cell>
          <cell r="I177">
            <v>5246862.0200000014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668785.52158519998</v>
          </cell>
          <cell r="E178">
            <v>2277246</v>
          </cell>
          <cell r="F178" t="str">
            <v/>
          </cell>
          <cell r="G178" t="str">
            <v/>
          </cell>
          <cell r="H178" t="str">
            <v/>
          </cell>
          <cell r="I178">
            <v>3950138.2499999995</v>
          </cell>
        </row>
        <row r="179">
          <cell r="A179" t="str">
            <v>BT62 1</v>
          </cell>
          <cell r="B179">
            <v>1118177.75</v>
          </cell>
          <cell r="C179" t="str">
            <v/>
          </cell>
          <cell r="D179">
            <v>2625661.3074102011</v>
          </cell>
          <cell r="E179">
            <v>4024357</v>
          </cell>
          <cell r="F179" t="str">
            <v/>
          </cell>
          <cell r="G179" t="str">
            <v/>
          </cell>
          <cell r="H179" t="str">
            <v/>
          </cell>
          <cell r="I179">
            <v>4243018.2600000007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452720.90245160012</v>
          </cell>
          <cell r="E180">
            <v>4510877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A181" t="str">
            <v>BT62 3</v>
          </cell>
          <cell r="B181" t="str">
            <v/>
          </cell>
          <cell r="C181">
            <v>361930.59</v>
          </cell>
          <cell r="D181">
            <v>2066826.2010696004</v>
          </cell>
          <cell r="E181">
            <v>1588327</v>
          </cell>
          <cell r="F181">
            <v>110248.63</v>
          </cell>
          <cell r="G181" t="str">
            <v/>
          </cell>
          <cell r="H181" t="str">
            <v/>
          </cell>
          <cell r="I181">
            <v>3473116.2800000003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647909.36582519999</v>
          </cell>
          <cell r="E182">
            <v>2816180</v>
          </cell>
          <cell r="F182" t="str">
            <v/>
          </cell>
          <cell r="G182" t="str">
            <v/>
          </cell>
          <cell r="H182" t="str">
            <v/>
          </cell>
          <cell r="I182">
            <v>560613.34000000008</v>
          </cell>
        </row>
        <row r="183">
          <cell r="A183" t="str">
            <v>BT63 5</v>
          </cell>
          <cell r="B183">
            <v>12774942.720000001</v>
          </cell>
          <cell r="C183">
            <v>453130.37</v>
          </cell>
          <cell r="D183">
            <v>7056226.3113605995</v>
          </cell>
          <cell r="E183">
            <v>2407498</v>
          </cell>
          <cell r="F183" t="str">
            <v/>
          </cell>
          <cell r="G183" t="str">
            <v/>
          </cell>
          <cell r="H183" t="str">
            <v/>
          </cell>
          <cell r="I183">
            <v>5729520.7800000003</v>
          </cell>
        </row>
        <row r="184">
          <cell r="A184" t="str">
            <v>BT63 6</v>
          </cell>
          <cell r="B184" t="str">
            <v/>
          </cell>
          <cell r="C184">
            <v>942857.26</v>
          </cell>
          <cell r="D184">
            <v>789403.3243634</v>
          </cell>
          <cell r="E184">
            <v>2480471</v>
          </cell>
          <cell r="F184" t="str">
            <v/>
          </cell>
          <cell r="G184" t="str">
            <v/>
          </cell>
          <cell r="H184" t="str">
            <v/>
          </cell>
          <cell r="I184">
            <v>2235409.36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3889609.2913416009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>
            <v>420805.70000000007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501540.9</v>
          </cell>
          <cell r="C192" t="str">
            <v/>
          </cell>
          <cell r="D192">
            <v>2431994.5729656005</v>
          </cell>
          <cell r="E192">
            <v>1423124</v>
          </cell>
          <cell r="F192" t="str">
            <v/>
          </cell>
          <cell r="G192" t="str">
            <v/>
          </cell>
          <cell r="H192" t="str">
            <v/>
          </cell>
          <cell r="I192">
            <v>1808530.1899999995</v>
          </cell>
        </row>
        <row r="193">
          <cell r="A193" t="str">
            <v>BT66 7</v>
          </cell>
          <cell r="B193">
            <v>195123.95</v>
          </cell>
          <cell r="C193" t="str">
            <v/>
          </cell>
          <cell r="D193">
            <v>1318405.2970747994</v>
          </cell>
          <cell r="E193">
            <v>6006412</v>
          </cell>
          <cell r="F193">
            <v>143746.07</v>
          </cell>
          <cell r="G193" t="str">
            <v/>
          </cell>
          <cell r="H193" t="str">
            <v/>
          </cell>
          <cell r="I193">
            <v>4067858.45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185447.7869032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770737.73999999987</v>
          </cell>
        </row>
        <row r="195">
          <cell r="A195" t="str">
            <v>BT67 0</v>
          </cell>
          <cell r="B195">
            <v>695895.94</v>
          </cell>
          <cell r="C195" t="str">
            <v/>
          </cell>
          <cell r="D195" t="str">
            <v/>
          </cell>
          <cell r="E195">
            <v>7105870</v>
          </cell>
          <cell r="F195" t="str">
            <v/>
          </cell>
          <cell r="G195" t="str">
            <v/>
          </cell>
          <cell r="H195" t="str">
            <v/>
          </cell>
          <cell r="I195">
            <v>6963670.7100000009</v>
          </cell>
        </row>
        <row r="196">
          <cell r="A196" t="str">
            <v>BT67 9</v>
          </cell>
          <cell r="B196">
            <v>764446.01</v>
          </cell>
          <cell r="C196" t="str">
            <v/>
          </cell>
          <cell r="D196">
            <v>935441.2688744003</v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68508.037006800005</v>
          </cell>
          <cell r="E197">
            <v>2201317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 t="str">
            <v/>
          </cell>
          <cell r="E198">
            <v>2684195</v>
          </cell>
          <cell r="F198" t="str">
            <v/>
          </cell>
          <cell r="G198" t="str">
            <v/>
          </cell>
          <cell r="H198" t="str">
            <v/>
          </cell>
          <cell r="I198">
            <v>2375008.9299999992</v>
          </cell>
        </row>
        <row r="199">
          <cell r="A199" t="str">
            <v>BT7 1</v>
          </cell>
          <cell r="B199">
            <v>4220230.01</v>
          </cell>
          <cell r="C199" t="str">
            <v/>
          </cell>
          <cell r="D199" t="str">
            <v/>
          </cell>
          <cell r="E199">
            <v>1298049</v>
          </cell>
          <cell r="F199" t="str">
            <v/>
          </cell>
          <cell r="G199" t="str">
            <v/>
          </cell>
          <cell r="H199" t="str">
            <v/>
          </cell>
          <cell r="I199">
            <v>2159554.8899999997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>
            <v>147151.25</v>
          </cell>
          <cell r="D201" t="str">
            <v/>
          </cell>
          <cell r="E201">
            <v>893104</v>
          </cell>
          <cell r="F201" t="str">
            <v/>
          </cell>
          <cell r="G201" t="str">
            <v/>
          </cell>
          <cell r="H201" t="str">
            <v/>
          </cell>
          <cell r="I201">
            <v>1866683.3300000003</v>
          </cell>
        </row>
        <row r="202">
          <cell r="A202" t="str">
            <v>BT70 1</v>
          </cell>
          <cell r="B202">
            <v>610924.86</v>
          </cell>
          <cell r="C202" t="str">
            <v/>
          </cell>
          <cell r="D202">
            <v>4592755.8043601979</v>
          </cell>
          <cell r="E202">
            <v>4553103</v>
          </cell>
          <cell r="F202">
            <v>2442822.14</v>
          </cell>
          <cell r="G202" t="str">
            <v/>
          </cell>
          <cell r="H202" t="str">
            <v/>
          </cell>
          <cell r="I202">
            <v>3297801.6100000003</v>
          </cell>
        </row>
        <row r="203">
          <cell r="A203" t="str">
            <v>BT70 2</v>
          </cell>
          <cell r="B203">
            <v>1303002.3400000001</v>
          </cell>
          <cell r="C203" t="str">
            <v/>
          </cell>
          <cell r="D203">
            <v>4637218.0492448024</v>
          </cell>
          <cell r="E203">
            <v>5857511</v>
          </cell>
          <cell r="F203" t="str">
            <v/>
          </cell>
          <cell r="G203" t="str">
            <v/>
          </cell>
          <cell r="H203" t="str">
            <v/>
          </cell>
          <cell r="I203">
            <v>7425186.370000002</v>
          </cell>
        </row>
        <row r="204">
          <cell r="A204" t="str">
            <v>BT70 3</v>
          </cell>
          <cell r="B204">
            <v>1041602.86</v>
          </cell>
          <cell r="C204" t="str">
            <v/>
          </cell>
          <cell r="D204">
            <v>3072480.1745387986</v>
          </cell>
          <cell r="E204">
            <v>5858467</v>
          </cell>
          <cell r="F204">
            <v>5699746.3299999982</v>
          </cell>
          <cell r="G204" t="str">
            <v/>
          </cell>
          <cell r="H204" t="str">
            <v/>
          </cell>
          <cell r="I204">
            <v>2168356.5899999994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998435.91</v>
          </cell>
          <cell r="C206" t="str">
            <v/>
          </cell>
          <cell r="D206">
            <v>2872471.8354601986</v>
          </cell>
          <cell r="E206">
            <v>2675580</v>
          </cell>
          <cell r="F206" t="str">
            <v/>
          </cell>
          <cell r="G206" t="str">
            <v/>
          </cell>
          <cell r="H206" t="str">
            <v/>
          </cell>
          <cell r="I206">
            <v>5344343.12</v>
          </cell>
        </row>
        <row r="207">
          <cell r="A207" t="str">
            <v>BT71 5</v>
          </cell>
          <cell r="B207">
            <v>1189916.72</v>
          </cell>
          <cell r="C207" t="str">
            <v/>
          </cell>
          <cell r="D207">
            <v>3285017.8468294004</v>
          </cell>
          <cell r="E207">
            <v>3874949</v>
          </cell>
          <cell r="F207" t="str">
            <v/>
          </cell>
          <cell r="G207" t="str">
            <v/>
          </cell>
          <cell r="H207" t="str">
            <v/>
          </cell>
          <cell r="I207">
            <v>9819325.870000001</v>
          </cell>
        </row>
        <row r="208">
          <cell r="A208" t="str">
            <v>BT71 6</v>
          </cell>
          <cell r="B208">
            <v>552680.81000000006</v>
          </cell>
          <cell r="C208" t="str">
            <v/>
          </cell>
          <cell r="D208" t="str">
            <v/>
          </cell>
          <cell r="E208">
            <v>5159232</v>
          </cell>
          <cell r="F208">
            <v>703547.41999999981</v>
          </cell>
          <cell r="G208" t="str">
            <v/>
          </cell>
          <cell r="H208" t="str">
            <v/>
          </cell>
          <cell r="I208">
            <v>9468423.9300000016</v>
          </cell>
        </row>
        <row r="209">
          <cell r="A209" t="str">
            <v>BT71 7</v>
          </cell>
          <cell r="B209">
            <v>1252837.51</v>
          </cell>
          <cell r="C209" t="str">
            <v/>
          </cell>
          <cell r="D209" t="str">
            <v/>
          </cell>
          <cell r="E209">
            <v>7387206</v>
          </cell>
          <cell r="F209" t="str">
            <v/>
          </cell>
          <cell r="G209" t="str">
            <v/>
          </cell>
          <cell r="H209" t="str">
            <v/>
          </cell>
          <cell r="I209">
            <v>6888085.0200000023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1186676.4630158006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</row>
        <row r="212">
          <cell r="A212" t="str">
            <v>BT74 5</v>
          </cell>
          <cell r="B212">
            <v>233082.6</v>
          </cell>
          <cell r="C212" t="str">
            <v/>
          </cell>
          <cell r="D212" t="str">
            <v/>
          </cell>
          <cell r="E212">
            <v>548430</v>
          </cell>
          <cell r="F212" t="str">
            <v/>
          </cell>
          <cell r="G212" t="str">
            <v/>
          </cell>
          <cell r="H212" t="str">
            <v/>
          </cell>
          <cell r="I212">
            <v>600434.41</v>
          </cell>
        </row>
        <row r="213">
          <cell r="A213" t="str">
            <v>BT74 6</v>
          </cell>
          <cell r="B213">
            <v>13266289.41</v>
          </cell>
          <cell r="C213" t="str">
            <v/>
          </cell>
          <cell r="D213" t="str">
            <v/>
          </cell>
          <cell r="E213">
            <v>1622739</v>
          </cell>
          <cell r="F213" t="str">
            <v/>
          </cell>
          <cell r="G213" t="str">
            <v/>
          </cell>
          <cell r="H213" t="str">
            <v/>
          </cell>
          <cell r="I213">
            <v>776384.15999999992</v>
          </cell>
        </row>
        <row r="214">
          <cell r="A214" t="str">
            <v>BT74 7</v>
          </cell>
          <cell r="B214">
            <v>405213.48</v>
          </cell>
          <cell r="C214" t="str">
            <v/>
          </cell>
          <cell r="D214">
            <v>1142080.7630984003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777909.31999999983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330752.29470900004</v>
          </cell>
          <cell r="E216">
            <v>325828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1300661.8671427998</v>
          </cell>
          <cell r="E217">
            <v>5137916</v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</row>
        <row r="218">
          <cell r="A218" t="str">
            <v>BT76 0</v>
          </cell>
          <cell r="B218">
            <v>541297.99</v>
          </cell>
          <cell r="C218" t="str">
            <v/>
          </cell>
          <cell r="D218">
            <v>813452.3267667999</v>
          </cell>
          <cell r="E218">
            <v>656956</v>
          </cell>
          <cell r="F218" t="str">
            <v/>
          </cell>
          <cell r="G218" t="str">
            <v/>
          </cell>
          <cell r="H218" t="str">
            <v/>
          </cell>
          <cell r="I218">
            <v>6573592.6499999994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979230.24266740005</v>
          </cell>
          <cell r="E219">
            <v>699083</v>
          </cell>
          <cell r="F219" t="str">
            <v/>
          </cell>
          <cell r="G219" t="str">
            <v/>
          </cell>
          <cell r="H219" t="str">
            <v/>
          </cell>
          <cell r="I219">
            <v>4176210.3400000003</v>
          </cell>
        </row>
        <row r="220">
          <cell r="A220" t="str">
            <v>BT78 1</v>
          </cell>
          <cell r="B220">
            <v>1036130.74</v>
          </cell>
          <cell r="C220" t="str">
            <v/>
          </cell>
          <cell r="D220" t="str">
            <v/>
          </cell>
          <cell r="E220">
            <v>2104079</v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1552520.2656455997</v>
          </cell>
          <cell r="E221">
            <v>3186197</v>
          </cell>
          <cell r="F221" t="str">
            <v/>
          </cell>
          <cell r="G221" t="str">
            <v/>
          </cell>
          <cell r="H221" t="str">
            <v/>
          </cell>
          <cell r="I221">
            <v>2789967.2500000009</v>
          </cell>
        </row>
        <row r="222">
          <cell r="A222" t="str">
            <v>BT78 3</v>
          </cell>
          <cell r="B222">
            <v>4457652.74</v>
          </cell>
          <cell r="C222" t="str">
            <v/>
          </cell>
          <cell r="D222">
            <v>6042065.2320433995</v>
          </cell>
          <cell r="E222">
            <v>4392220</v>
          </cell>
          <cell r="F222" t="str">
            <v/>
          </cell>
          <cell r="G222" t="str">
            <v/>
          </cell>
          <cell r="H222" t="str">
            <v/>
          </cell>
          <cell r="I222">
            <v>8966174.8200000003</v>
          </cell>
        </row>
        <row r="223">
          <cell r="A223" t="str">
            <v>BT78 4</v>
          </cell>
          <cell r="B223">
            <v>725213.83</v>
          </cell>
          <cell r="C223" t="str">
            <v/>
          </cell>
          <cell r="D223" t="str">
            <v/>
          </cell>
          <cell r="E223">
            <v>3975163</v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3182500.6368931984</v>
          </cell>
          <cell r="E224">
            <v>1963920</v>
          </cell>
          <cell r="F224" t="str">
            <v/>
          </cell>
          <cell r="G224" t="str">
            <v/>
          </cell>
          <cell r="H224" t="str">
            <v/>
          </cell>
          <cell r="I224">
            <v>5552224.5699999994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>
            <v>10515493.256253598</v>
          </cell>
          <cell r="E226">
            <v>5932589</v>
          </cell>
          <cell r="F226">
            <v>3022190.74</v>
          </cell>
          <cell r="G226" t="str">
            <v/>
          </cell>
          <cell r="H226" t="str">
            <v/>
          </cell>
          <cell r="I226">
            <v>3150067.5699999989</v>
          </cell>
        </row>
        <row r="227">
          <cell r="A227" t="str">
            <v>BT79 7</v>
          </cell>
          <cell r="B227">
            <v>602641.97</v>
          </cell>
          <cell r="C227" t="str">
            <v/>
          </cell>
          <cell r="D227">
            <v>5324955.3458641991</v>
          </cell>
          <cell r="E227">
            <v>1589278</v>
          </cell>
          <cell r="F227">
            <v>190750.04999999996</v>
          </cell>
          <cell r="G227" t="str">
            <v/>
          </cell>
          <cell r="H227" t="str">
            <v/>
          </cell>
          <cell r="I227">
            <v>14115327.039999995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 t="str">
            <v/>
          </cell>
          <cell r="E228">
            <v>483749</v>
          </cell>
          <cell r="F228" t="str">
            <v/>
          </cell>
          <cell r="G228" t="str">
            <v/>
          </cell>
          <cell r="H228" t="str">
            <v/>
          </cell>
          <cell r="I228">
            <v>4901968.6500000013</v>
          </cell>
        </row>
        <row r="229">
          <cell r="A229" t="str">
            <v>BT79 9</v>
          </cell>
          <cell r="B229">
            <v>1225373.1499999999</v>
          </cell>
          <cell r="C229" t="str">
            <v/>
          </cell>
          <cell r="D229">
            <v>6455020.9702341966</v>
          </cell>
          <cell r="E229">
            <v>5729470</v>
          </cell>
          <cell r="F229">
            <v>4870600.9399999985</v>
          </cell>
          <cell r="G229" t="str">
            <v/>
          </cell>
          <cell r="H229" t="str">
            <v/>
          </cell>
          <cell r="I229">
            <v>2265274.88</v>
          </cell>
        </row>
        <row r="230">
          <cell r="A230" t="str">
            <v>BT8 6</v>
          </cell>
          <cell r="B230" t="str">
            <v/>
          </cell>
          <cell r="C230" t="str">
            <v/>
          </cell>
          <cell r="D230" t="str">
            <v/>
          </cell>
          <cell r="E230">
            <v>452620</v>
          </cell>
          <cell r="F230" t="str">
            <v/>
          </cell>
          <cell r="G230" t="str">
            <v/>
          </cell>
          <cell r="H230" t="str">
            <v/>
          </cell>
          <cell r="I230">
            <v>674018.58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579580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7276097.6668856014</v>
          </cell>
          <cell r="E232">
            <v>4735864</v>
          </cell>
          <cell r="F232" t="str">
            <v/>
          </cell>
          <cell r="G232" t="str">
            <v/>
          </cell>
          <cell r="H232" t="str">
            <v/>
          </cell>
          <cell r="I232">
            <v>3500496.1399999987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1039240.4987971998</v>
          </cell>
          <cell r="E233">
            <v>906616</v>
          </cell>
          <cell r="F233" t="str">
            <v/>
          </cell>
          <cell r="G233" t="str">
            <v/>
          </cell>
          <cell r="H233" t="str">
            <v/>
          </cell>
          <cell r="I233">
            <v>3505333.3799999994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5092539.6882998021</v>
          </cell>
          <cell r="E235">
            <v>896411</v>
          </cell>
          <cell r="F235" t="str">
            <v/>
          </cell>
          <cell r="G235" t="str">
            <v/>
          </cell>
          <cell r="H235" t="str">
            <v/>
          </cell>
          <cell r="I235">
            <v>7087520.3400000017</v>
          </cell>
        </row>
        <row r="236">
          <cell r="A236" t="str">
            <v>BT80 9</v>
          </cell>
          <cell r="B236">
            <v>2038859.07</v>
          </cell>
          <cell r="C236" t="str">
            <v/>
          </cell>
          <cell r="D236" t="str">
            <v/>
          </cell>
          <cell r="E236">
            <v>5445951</v>
          </cell>
          <cell r="F236" t="str">
            <v/>
          </cell>
          <cell r="G236" t="str">
            <v/>
          </cell>
          <cell r="H236" t="str">
            <v/>
          </cell>
          <cell r="I236">
            <v>12131070.549999997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6294066.9500930002</v>
          </cell>
          <cell r="E237">
            <v>4580959</v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</row>
        <row r="238">
          <cell r="A238" t="str">
            <v>BT82 0</v>
          </cell>
          <cell r="B238">
            <v>1456333.83</v>
          </cell>
          <cell r="C238">
            <v>3527912.36</v>
          </cell>
          <cell r="D238">
            <v>1448617.2367587995</v>
          </cell>
          <cell r="E238">
            <v>2257564</v>
          </cell>
          <cell r="F238" t="str">
            <v/>
          </cell>
          <cell r="G238" t="str">
            <v/>
          </cell>
          <cell r="H238" t="str">
            <v/>
          </cell>
          <cell r="I238">
            <v>5044794.3599999994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>
            <v>410734.77</v>
          </cell>
          <cell r="C240" t="str">
            <v/>
          </cell>
          <cell r="D240">
            <v>2170980.4977335995</v>
          </cell>
          <cell r="E240">
            <v>1175977</v>
          </cell>
          <cell r="F240" t="str">
            <v/>
          </cell>
          <cell r="G240" t="str">
            <v/>
          </cell>
          <cell r="H240" t="str">
            <v/>
          </cell>
          <cell r="I240">
            <v>2323498.9499999997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 t="str">
            <v/>
          </cell>
          <cell r="E241">
            <v>2120762</v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</row>
        <row r="242">
          <cell r="A242" t="str">
            <v>BT9 5</v>
          </cell>
          <cell r="B242">
            <v>3547175.43</v>
          </cell>
          <cell r="C242" t="str">
            <v/>
          </cell>
          <cell r="D242">
            <v>7732587.5209932001</v>
          </cell>
          <cell r="E242">
            <v>4365000</v>
          </cell>
          <cell r="F242">
            <v>283382.37</v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A243" t="str">
            <v>BT9 6</v>
          </cell>
          <cell r="B243">
            <v>2505371.94</v>
          </cell>
          <cell r="C243">
            <v>374138.44</v>
          </cell>
          <cell r="D243">
            <v>25156179.731936805</v>
          </cell>
          <cell r="E243" t="str">
            <v/>
          </cell>
          <cell r="F243">
            <v>342537.52999999997</v>
          </cell>
          <cell r="G243" t="str">
            <v/>
          </cell>
          <cell r="H243" t="str">
            <v/>
          </cell>
          <cell r="I243">
            <v>1272602.71</v>
          </cell>
        </row>
        <row r="244">
          <cell r="A244" t="str">
            <v>BT9 7</v>
          </cell>
          <cell r="B244" t="str">
            <v/>
          </cell>
          <cell r="C244">
            <v>337245.49</v>
          </cell>
          <cell r="D244" t="str">
            <v/>
          </cell>
          <cell r="E244">
            <v>1417564</v>
          </cell>
          <cell r="F244" t="str">
            <v/>
          </cell>
          <cell r="G244" t="str">
            <v/>
          </cell>
          <cell r="H244" t="str">
            <v/>
          </cell>
          <cell r="I244">
            <v>1568693.4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2216705.2474523992</v>
          </cell>
          <cell r="E245">
            <v>943809</v>
          </cell>
          <cell r="F245" t="str">
            <v/>
          </cell>
          <cell r="G245" t="str">
            <v/>
          </cell>
          <cell r="H245" t="str">
            <v/>
          </cell>
          <cell r="I245">
            <v>4282470.0100000007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415937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991637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848821.58715020015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>
            <v>163161.32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1172875.55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966477.01000000013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1721551.1884694002</v>
          </cell>
          <cell r="E251">
            <v>1329347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</row>
        <row r="252">
          <cell r="A252" t="str">
            <v>BT92 7</v>
          </cell>
          <cell r="B252">
            <v>157648.07</v>
          </cell>
          <cell r="C252" t="str">
            <v/>
          </cell>
          <cell r="D252">
            <v>1503420.3605534006</v>
          </cell>
          <cell r="E252">
            <v>197198</v>
          </cell>
          <cell r="F252" t="str">
            <v/>
          </cell>
          <cell r="G252" t="str">
            <v/>
          </cell>
          <cell r="H252" t="str">
            <v/>
          </cell>
          <cell r="I252">
            <v>2427355.84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717106.17210879992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839134.2699999999</v>
          </cell>
        </row>
        <row r="254">
          <cell r="A254" t="str">
            <v>BT92 9</v>
          </cell>
          <cell r="B254">
            <v>135548.64000000001</v>
          </cell>
          <cell r="C254" t="str">
            <v/>
          </cell>
          <cell r="D254">
            <v>2581884.3681768011</v>
          </cell>
          <cell r="E254">
            <v>1076727</v>
          </cell>
          <cell r="F254" t="str">
            <v/>
          </cell>
          <cell r="G254" t="str">
            <v/>
          </cell>
          <cell r="H254" t="str">
            <v/>
          </cell>
          <cell r="I254">
            <v>1904193.8300000003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645537.60413419991</v>
          </cell>
          <cell r="E255">
            <v>623023</v>
          </cell>
          <cell r="F255" t="str">
            <v/>
          </cell>
          <cell r="G255" t="str">
            <v/>
          </cell>
          <cell r="H255" t="str">
            <v/>
          </cell>
          <cell r="I255">
            <v>1282377.9400000002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1132880.6213908007</v>
          </cell>
          <cell r="E256">
            <v>3427928</v>
          </cell>
          <cell r="F256" t="str">
            <v/>
          </cell>
          <cell r="G256" t="str">
            <v/>
          </cell>
          <cell r="H256" t="str">
            <v/>
          </cell>
          <cell r="I256">
            <v>1679082.3800000006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234694.7404716</v>
          </cell>
          <cell r="E258">
            <v>227223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249646.3172894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371746.15690400003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415163.52</v>
          </cell>
          <cell r="C261" t="str">
            <v/>
          </cell>
          <cell r="D261" t="str">
            <v/>
          </cell>
          <cell r="E261">
            <v>529025</v>
          </cell>
          <cell r="F261" t="str">
            <v/>
          </cell>
          <cell r="G261" t="str">
            <v/>
          </cell>
          <cell r="H261" t="str">
            <v/>
          </cell>
          <cell r="I261">
            <v>218727.62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324725.10000000003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220977</v>
          </cell>
          <cell r="F263" t="str">
            <v/>
          </cell>
          <cell r="G263" t="str">
            <v/>
          </cell>
          <cell r="H263" t="str">
            <v/>
          </cell>
          <cell r="I263">
            <v>188905.24999999997</v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1607356.2741517997</v>
          </cell>
          <cell r="E264">
            <v>2324783</v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2383302.5523116007</v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>
            <v>3823693.1799999997</v>
          </cell>
        </row>
        <row r="266">
          <cell r="A266" t="str">
            <v>BT94 3</v>
          </cell>
          <cell r="B266">
            <v>1703508.09</v>
          </cell>
          <cell r="C266" t="str">
            <v/>
          </cell>
          <cell r="D266" t="str">
            <v/>
          </cell>
          <cell r="E266">
            <v>3446841</v>
          </cell>
          <cell r="F266" t="str">
            <v/>
          </cell>
          <cell r="G266" t="str">
            <v/>
          </cell>
          <cell r="H266" t="str">
            <v/>
          </cell>
          <cell r="I266">
            <v>1440507.98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 t="str">
            <v/>
          </cell>
          <cell r="E267">
            <v>2333673</v>
          </cell>
          <cell r="F267" t="str">
            <v/>
          </cell>
          <cell r="G267" t="str">
            <v/>
          </cell>
          <cell r="H267" t="str">
            <v/>
          </cell>
          <cell r="I267">
            <v>2128600.04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184445.64154500002</v>
          </cell>
          <cell r="E268">
            <v>1560602</v>
          </cell>
          <cell r="F268" t="str">
            <v/>
          </cell>
          <cell r="G268" t="str">
            <v/>
          </cell>
          <cell r="H268" t="str">
            <v/>
          </cell>
          <cell r="I268">
            <v>2469574.8200000008</v>
          </cell>
        </row>
        <row r="269">
          <cell r="A269" t="str">
            <v>BT other</v>
          </cell>
          <cell r="B269">
            <v>354552691.23000002</v>
          </cell>
          <cell r="C269">
            <v>146186068.79000002</v>
          </cell>
          <cell r="D269">
            <v>325133595.9294672</v>
          </cell>
          <cell r="E269">
            <v>73129024</v>
          </cell>
          <cell r="F269">
            <v>177287604.80000001</v>
          </cell>
          <cell r="G269">
            <v>12170387.6</v>
          </cell>
          <cell r="H269">
            <v>93790878.069999993</v>
          </cell>
          <cell r="I269">
            <v>207883784.01000002</v>
          </cell>
        </row>
        <row r="270">
          <cell r="A270" t="str">
            <v>BT total</v>
          </cell>
          <cell r="B270">
            <v>500418126.57000005</v>
          </cell>
          <cell r="C270">
            <v>181469090.76000002</v>
          </cell>
          <cell r="D270">
            <v>881315839.08830452</v>
          </cell>
          <cell r="E270">
            <v>559862134</v>
          </cell>
          <cell r="F270">
            <v>213340029.46000001</v>
          </cell>
          <cell r="G270">
            <v>22117500.919999998</v>
          </cell>
          <cell r="H270">
            <v>98637501.029999986</v>
          </cell>
          <cell r="I270">
            <v>806000000.23999989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NatWest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against publishedable files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Input"/>
      <sheetName val="RM Postcodes"/>
    </sheetNames>
    <sheetDataSet>
      <sheetData sheetId="0"/>
      <sheetData sheetId="1">
        <row r="5">
          <cell r="F5">
            <v>57065947.791417398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3" sqref="A3"/>
    </sheetView>
  </sheetViews>
  <sheetFormatPr defaultColWidth="9" defaultRowHeight="16.5" customHeight="1" x14ac:dyDescent="0.3"/>
  <cols>
    <col min="1" max="1" width="32.59765625" style="3" customWidth="1"/>
    <col min="2" max="2" width="1.5" style="3" customWidth="1"/>
    <col min="3" max="3" width="29.19921875" style="3" customWidth="1"/>
    <col min="4" max="4" width="1.8984375" style="3" customWidth="1"/>
    <col min="5" max="5" width="55.3984375" style="3" customWidth="1"/>
    <col min="6" max="6" width="12.3984375" style="3" customWidth="1"/>
    <col min="7" max="28" width="8" style="3" hidden="1" customWidth="1"/>
    <col min="29" max="29" width="8" style="3" customWidth="1"/>
    <col min="30" max="30" width="56.69921875" style="3" customWidth="1"/>
    <col min="31" max="31" width="17.69921875" style="3" customWidth="1"/>
    <col min="32" max="16384" width="9" style="3"/>
  </cols>
  <sheetData>
    <row r="1" spans="1:30" ht="109.5" customHeight="1" x14ac:dyDescent="0.3"/>
    <row r="2" spans="1:30" ht="30" customHeight="1" x14ac:dyDescent="0.3">
      <c r="A2" s="25" t="s">
        <v>288</v>
      </c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5.25" customHeight="1" x14ac:dyDescent="0.3">
      <c r="A3" s="16"/>
      <c r="B3" s="16"/>
      <c r="C3" s="17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t="25.5" customHeight="1" x14ac:dyDescent="0.3">
      <c r="A4" s="26" t="s">
        <v>258</v>
      </c>
      <c r="B4" s="16"/>
      <c r="C4" s="17"/>
      <c r="D4" s="17"/>
      <c r="E4" s="16"/>
      <c r="F4" s="16"/>
      <c r="G4" s="16"/>
      <c r="H4" s="16"/>
      <c r="I4" s="16">
        <v>20</v>
      </c>
      <c r="J4" s="16">
        <v>19</v>
      </c>
      <c r="K4" s="16">
        <v>18</v>
      </c>
      <c r="L4" s="16">
        <v>17</v>
      </c>
      <c r="M4" s="16">
        <v>16</v>
      </c>
      <c r="N4" s="16">
        <v>15</v>
      </c>
      <c r="O4" s="16">
        <v>14</v>
      </c>
      <c r="P4" s="16">
        <v>13</v>
      </c>
      <c r="Q4" s="16">
        <v>12</v>
      </c>
      <c r="R4" s="16">
        <v>11</v>
      </c>
      <c r="S4" s="16">
        <v>10</v>
      </c>
      <c r="T4" s="16">
        <v>9</v>
      </c>
      <c r="U4" s="16">
        <v>8</v>
      </c>
      <c r="V4" s="16">
        <v>7</v>
      </c>
      <c r="W4" s="16">
        <v>6</v>
      </c>
      <c r="X4" s="16">
        <v>5</v>
      </c>
      <c r="Y4" s="16">
        <v>4</v>
      </c>
      <c r="Z4" s="16">
        <v>3</v>
      </c>
      <c r="AA4" s="16">
        <v>2</v>
      </c>
      <c r="AB4" s="16">
        <v>1</v>
      </c>
      <c r="AC4" s="16"/>
    </row>
    <row r="5" spans="1:30" ht="5.25" customHeight="1" thickBot="1" x14ac:dyDescent="0.35">
      <c r="C5" s="14"/>
      <c r="D5" s="14"/>
      <c r="I5" s="3" t="b">
        <f t="shared" ref="I5:AB5" si="0">ISNUMBER(VALUE(MID($G$8,I$4,1)))</f>
        <v>0</v>
      </c>
      <c r="J5" s="3" t="b">
        <f t="shared" si="0"/>
        <v>0</v>
      </c>
      <c r="K5" s="3" t="b">
        <f t="shared" si="0"/>
        <v>0</v>
      </c>
      <c r="L5" s="3" t="b">
        <f t="shared" si="0"/>
        <v>0</v>
      </c>
      <c r="M5" s="3" t="b">
        <f t="shared" si="0"/>
        <v>0</v>
      </c>
      <c r="N5" s="3" t="b">
        <f t="shared" si="0"/>
        <v>0</v>
      </c>
      <c r="O5" s="3" t="b">
        <f t="shared" si="0"/>
        <v>0</v>
      </c>
      <c r="P5" s="3" t="b">
        <f t="shared" si="0"/>
        <v>0</v>
      </c>
      <c r="Q5" s="3" t="b">
        <f t="shared" si="0"/>
        <v>0</v>
      </c>
      <c r="R5" s="3" t="b">
        <f t="shared" si="0"/>
        <v>0</v>
      </c>
      <c r="S5" s="3" t="b">
        <f t="shared" si="0"/>
        <v>0</v>
      </c>
      <c r="T5" s="3" t="b">
        <f t="shared" si="0"/>
        <v>0</v>
      </c>
      <c r="U5" s="3" t="b">
        <f t="shared" si="0"/>
        <v>0</v>
      </c>
      <c r="V5" s="3" t="b">
        <f t="shared" si="0"/>
        <v>0</v>
      </c>
      <c r="W5" s="3" t="b">
        <f t="shared" si="0"/>
        <v>0</v>
      </c>
      <c r="X5" s="3" t="b">
        <f t="shared" si="0"/>
        <v>0</v>
      </c>
      <c r="Y5" s="3" t="b">
        <f t="shared" si="0"/>
        <v>0</v>
      </c>
      <c r="Z5" s="3" t="b">
        <f t="shared" si="0"/>
        <v>0</v>
      </c>
      <c r="AA5" s="3" t="b">
        <f t="shared" si="0"/>
        <v>0</v>
      </c>
      <c r="AB5" s="3" t="b">
        <f t="shared" si="0"/>
        <v>0</v>
      </c>
    </row>
    <row r="6" spans="1:30" ht="27.75" customHeight="1" thickBot="1" x14ac:dyDescent="0.4">
      <c r="A6" s="23"/>
      <c r="C6" s="22" t="str">
        <f>IF(AND(LEN($A$6)&gt;0,LEN($A$6)&lt;5),"ERROR: INCOMPLETE POSTCODE",IF(OR($A6="",$A6="Type your postcode here"),"",IF(AND(NOT(ISBLANK($G$10)),NOT(ISNA($G$10)))=FALSE,"ERROR, INCOMPLETE OR INVALID","")))</f>
        <v/>
      </c>
      <c r="D6" s="14"/>
    </row>
    <row r="7" spans="1:30" ht="9" customHeight="1" x14ac:dyDescent="0.3">
      <c r="C7" s="14"/>
      <c r="D7" s="14"/>
    </row>
    <row r="8" spans="1:30" ht="24.75" customHeight="1" x14ac:dyDescent="0.3">
      <c r="A8" s="21" t="s">
        <v>257</v>
      </c>
      <c r="D8" s="14"/>
      <c r="G8" s="3" t="str">
        <f>UPPER(SUBSTITUTE(A6," ",""))</f>
        <v/>
      </c>
      <c r="H8" s="3" t="e">
        <f ca="1">FirstBitOfPostcode&amp;" "&amp;SecondBitOfPostcode</f>
        <v>#N/A</v>
      </c>
      <c r="I8" s="3" t="e">
        <f ca="1">OFFSET($A$4,0,MATCH(TRUE,$5:$5,0)-1)</f>
        <v>#N/A</v>
      </c>
      <c r="J8" s="3">
        <f>LEN(PostcodeNoSpaces)</f>
        <v>0</v>
      </c>
      <c r="K8" s="3" t="e">
        <f ca="1">TRIM(MID(PostcodeNoSpaces,1,PositionOfLastNumberInPostcodeString-1))</f>
        <v>#N/A</v>
      </c>
      <c r="L8" s="3" t="e">
        <f ca="1">TRIM(MID(PostcodeNoSpaces,PositionOfLastNumberInPostcodeString,LengthOfPostcodeString-PositionOfLastNumberInPostcodeString+1))</f>
        <v>#N/A</v>
      </c>
    </row>
    <row r="9" spans="1:30" ht="18" customHeight="1" thickBot="1" x14ac:dyDescent="0.35">
      <c r="A9" s="21" t="s">
        <v>256</v>
      </c>
      <c r="B9" s="16"/>
      <c r="C9" s="21" t="s">
        <v>255</v>
      </c>
      <c r="D9" s="14"/>
    </row>
    <row r="10" spans="1:30" ht="16.5" customHeight="1" thickBot="1" x14ac:dyDescent="0.35">
      <c r="A10" s="19" t="e">
        <f ca="1">IF(LEN(C6)&gt;0,"",FirstBitOfPostcode&amp;" "&amp;LEFT(SecondBitOfPostcode,1))</f>
        <v>#N/A</v>
      </c>
      <c r="B10" s="20"/>
      <c r="C10" s="19" t="e">
        <f ca="1">IF(LEN(C6)&gt;0,"",IF(LEN(PostcodeArea)=0,"",PostcodeArea&amp;" - "&amp;INDEX('All postcode data'!$1:$1048576,MATCH(PostcodeArea,'All postcode data'!B:B,0),3)))</f>
        <v>#N/A</v>
      </c>
      <c r="D10" s="14"/>
      <c r="G10" s="19" t="e">
        <f ca="1">IF(ISNUMBER(VALUE(MID(PostcodeDistrict,2,1))),LEFT(PostcodeDistrict,1),LEFT(PostcodeDistrict,2))</f>
        <v>#N/A</v>
      </c>
      <c r="I10" s="18" t="e">
        <f ca="1">FirstBitOfPostcode</f>
        <v>#N/A</v>
      </c>
    </row>
    <row r="11" spans="1:30" ht="16.5" customHeight="1" x14ac:dyDescent="0.3">
      <c r="C11" s="14"/>
      <c r="D11" s="14"/>
    </row>
    <row r="12" spans="1:30" ht="16.5" customHeight="1" x14ac:dyDescent="0.3">
      <c r="A12" s="15" t="s">
        <v>2</v>
      </c>
      <c r="D12" s="14"/>
      <c r="F12" s="12"/>
    </row>
    <row r="13" spans="1:30" s="16" customFormat="1" ht="18" customHeight="1" x14ac:dyDescent="0.3">
      <c r="A13" s="15" t="s">
        <v>254</v>
      </c>
      <c r="B13" s="3"/>
      <c r="C13" s="17"/>
      <c r="AC13" s="3"/>
    </row>
    <row r="14" spans="1:30" ht="16.5" customHeight="1" thickBot="1" x14ac:dyDescent="0.35">
      <c r="A14" s="15"/>
      <c r="B14" s="15"/>
      <c r="C14" s="14"/>
      <c r="E14" s="12"/>
    </row>
    <row r="15" spans="1:30" ht="16.5" customHeight="1" thickBot="1" x14ac:dyDescent="0.35">
      <c r="A15" s="13" t="e">
        <f ca="1">INDEX('All postcode data'!$1:$1048576,MATCH(PostcodeSector,'All postcode data'!$D:$D,0),5)</f>
        <v>#N/A</v>
      </c>
      <c r="E15" s="12"/>
    </row>
    <row r="17" spans="1:4" ht="16.5" customHeight="1" thickBot="1" x14ac:dyDescent="0.35">
      <c r="A17" s="27"/>
      <c r="D17" s="11"/>
    </row>
    <row r="18" spans="1:4" ht="47.25" customHeight="1" thickTop="1" thickBot="1" x14ac:dyDescent="0.35">
      <c r="A18" s="28" t="s">
        <v>253</v>
      </c>
    </row>
    <row r="19" spans="1:4" ht="16.5" customHeight="1" thickTop="1" x14ac:dyDescent="0.3">
      <c r="A19" s="27"/>
    </row>
    <row r="20" spans="1:4" ht="16.5" customHeight="1" x14ac:dyDescent="0.3">
      <c r="A20" s="27"/>
    </row>
    <row r="21" spans="1:4" ht="16.5" customHeight="1" x14ac:dyDescent="0.3">
      <c r="A21" s="27"/>
    </row>
    <row r="22" spans="1:4" ht="16.5" customHeight="1" x14ac:dyDescent="0.3">
      <c r="A22" s="27"/>
    </row>
    <row r="23" spans="1:4" ht="16.5" customHeight="1" x14ac:dyDescent="0.3">
      <c r="A23" s="29" t="s">
        <v>286</v>
      </c>
    </row>
  </sheetData>
  <sheetProtection selectLockedCells="1"/>
  <conditionalFormatting sqref="A8:B10">
    <cfRule type="expression" dxfId="3" priority="4">
      <formula>AND(NOT(ISBLANK($A$10)),NOT(ISNA($A$10)))=FALSE</formula>
    </cfRule>
  </conditionalFormatting>
  <conditionalFormatting sqref="C6">
    <cfRule type="expression" dxfId="2" priority="5">
      <formula>LEN($C$6)&gt;0</formula>
    </cfRule>
  </conditionalFormatting>
  <conditionalFormatting sqref="C9:C10 D10:AC12 A11:C11 A12:B14 C13:AB14 A15 E15">
    <cfRule type="expression" dxfId="1" priority="1">
      <formula>AND(NOT(ISBLANK($A$10)),NOT(ISNA($A$10)))=FALSE</formula>
    </cfRule>
  </conditionalFormatting>
  <conditionalFormatting sqref="C10 G10 I10">
    <cfRule type="expression" dxfId="0" priority="2">
      <formula>AND(NOT(ISBLANK(C10)),NOT(ISNA($A$10)))=FALSE</formula>
    </cfRule>
  </conditionalFormatting>
  <hyperlinks>
    <hyperlink ref="A18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69" activePane="bottomLeft" state="frozen"/>
      <selection pane="bottomLeft" activeCell="H286" sqref="H286"/>
    </sheetView>
  </sheetViews>
  <sheetFormatPr defaultColWidth="9" defaultRowHeight="14.4" outlineLevelRow="1" x14ac:dyDescent="0.3"/>
  <cols>
    <col min="1" max="1" width="31.19921875" style="3" customWidth="1"/>
    <col min="2" max="2" width="9.59765625" style="5" customWidth="1"/>
    <col min="3" max="3" width="46.19921875" style="3" customWidth="1"/>
    <col min="4" max="4" width="17.19921875" style="4" customWidth="1"/>
    <col min="5" max="5" width="22.5" style="36" customWidth="1"/>
    <col min="6" max="16384" width="9" style="3"/>
  </cols>
  <sheetData>
    <row r="1" spans="1:10" ht="27.75" customHeight="1" x14ac:dyDescent="0.3">
      <c r="A1" s="30" t="s">
        <v>289</v>
      </c>
      <c r="B1" s="31"/>
      <c r="C1" s="32"/>
    </row>
    <row r="2" spans="1:10" ht="9" customHeight="1" x14ac:dyDescent="0.3">
      <c r="A2" s="32"/>
      <c r="B2" s="31"/>
      <c r="C2" s="32"/>
    </row>
    <row r="3" spans="1:10" ht="27.75" customHeight="1" x14ac:dyDescent="0.3">
      <c r="A3" s="33" t="s">
        <v>0</v>
      </c>
      <c r="B3" s="31"/>
      <c r="C3" s="32"/>
    </row>
    <row r="4" spans="1:10" ht="9" customHeight="1" thickBot="1" x14ac:dyDescent="0.35">
      <c r="A4" s="27"/>
      <c r="B4" s="31"/>
      <c r="C4" s="32"/>
    </row>
    <row r="5" spans="1:10" s="8" customFormat="1" ht="27.75" customHeight="1" thickBot="1" x14ac:dyDescent="0.3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3"/>
    <row r="7" spans="1:10" ht="15.75" customHeight="1" x14ac:dyDescent="0.3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3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3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743629.03147759999</v>
      </c>
      <c r="H9" s="24"/>
      <c r="I9" s="4"/>
    </row>
    <row r="10" spans="1:10" ht="15" customHeight="1" outlineLevel="1" x14ac:dyDescent="0.3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4880446.5630114013</v>
      </c>
      <c r="H10" s="24"/>
      <c r="I10" s="4"/>
    </row>
    <row r="11" spans="1:10" ht="15" customHeight="1" outlineLevel="1" x14ac:dyDescent="0.3">
      <c r="A11" s="34" t="s">
        <v>251</v>
      </c>
      <c r="B11" s="34" t="s">
        <v>259</v>
      </c>
      <c r="C11" s="35" t="s">
        <v>250</v>
      </c>
      <c r="D11" s="35" t="s">
        <v>9</v>
      </c>
      <c r="E11" s="37" t="str">
        <f>VLOOKUP($D11,[2]publish!$A:$I,$E$5,FALSE)</f>
        <v/>
      </c>
      <c r="H11" s="24"/>
      <c r="I11" s="4"/>
    </row>
    <row r="12" spans="1:10" ht="15" customHeight="1" outlineLevel="1" x14ac:dyDescent="0.3">
      <c r="A12" s="34" t="s">
        <v>251</v>
      </c>
      <c r="B12" s="34" t="s">
        <v>259</v>
      </c>
      <c r="C12" s="35" t="s">
        <v>250</v>
      </c>
      <c r="D12" s="35" t="s">
        <v>10</v>
      </c>
      <c r="E12" s="37">
        <f>VLOOKUP($D12,[2]publish!$A:$I,$E$5,FALSE)</f>
        <v>4723386.1397854034</v>
      </c>
      <c r="H12" s="24"/>
      <c r="I12" s="4"/>
    </row>
    <row r="13" spans="1:10" ht="15" customHeight="1" outlineLevel="1" x14ac:dyDescent="0.3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82542587.177440107</v>
      </c>
      <c r="H13" s="24"/>
      <c r="I13" s="4"/>
    </row>
    <row r="14" spans="1:10" ht="15" customHeight="1" outlineLevel="1" x14ac:dyDescent="0.3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3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3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3110841.2915570009</v>
      </c>
      <c r="H16" s="24"/>
      <c r="I16" s="4"/>
    </row>
    <row r="17" spans="1:9" ht="15" customHeight="1" outlineLevel="1" x14ac:dyDescent="0.3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3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3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3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3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3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5635559.2443027981</v>
      </c>
      <c r="H22" s="24"/>
      <c r="I22" s="4"/>
    </row>
    <row r="23" spans="1:9" ht="15" customHeight="1" outlineLevel="1" x14ac:dyDescent="0.3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3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3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3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3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3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211542.64241160001</v>
      </c>
      <c r="H28" s="24"/>
      <c r="I28" s="4"/>
    </row>
    <row r="29" spans="1:9" ht="15" customHeight="1" outlineLevel="1" x14ac:dyDescent="0.3">
      <c r="A29" s="34" t="s">
        <v>251</v>
      </c>
      <c r="B29" s="34" t="s">
        <v>259</v>
      </c>
      <c r="C29" s="35" t="s">
        <v>250</v>
      </c>
      <c r="D29" s="35" t="s">
        <v>26</v>
      </c>
      <c r="E29" s="37">
        <f>VLOOKUP($D29,[2]publish!$A:$I,$E$5,FALSE)</f>
        <v>345976.57428839989</v>
      </c>
      <c r="H29" s="24"/>
      <c r="I29" s="4"/>
    </row>
    <row r="30" spans="1:9" ht="15" customHeight="1" outlineLevel="1" x14ac:dyDescent="0.3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1318345.3304434</v>
      </c>
      <c r="H30" s="24"/>
      <c r="I30" s="4"/>
    </row>
    <row r="31" spans="1:9" ht="15" customHeight="1" outlineLevel="1" x14ac:dyDescent="0.3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3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3">
      <c r="A33" s="34" t="s">
        <v>251</v>
      </c>
      <c r="B33" s="34" t="s">
        <v>259</v>
      </c>
      <c r="C33" s="35" t="s">
        <v>250</v>
      </c>
      <c r="D33" s="35" t="s">
        <v>30</v>
      </c>
      <c r="E33" s="37">
        <f>VLOOKUP($D33,[2]publish!$A:$I,$E$5,FALSE)</f>
        <v>395641.12770200009</v>
      </c>
      <c r="H33" s="24"/>
      <c r="I33" s="4"/>
    </row>
    <row r="34" spans="1:9" ht="15" customHeight="1" outlineLevel="1" x14ac:dyDescent="0.3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3">
      <c r="A35" s="34" t="s">
        <v>251</v>
      </c>
      <c r="B35" s="34" t="s">
        <v>259</v>
      </c>
      <c r="C35" s="35" t="s">
        <v>250</v>
      </c>
      <c r="D35" s="35" t="s">
        <v>32</v>
      </c>
      <c r="E35" s="37">
        <f>VLOOKUP($D35,[2]publish!$A:$I,$E$5,FALSE)</f>
        <v>1554968.8199688001</v>
      </c>
      <c r="H35" s="24"/>
      <c r="I35" s="4"/>
    </row>
    <row r="36" spans="1:9" ht="15" customHeight="1" outlineLevel="1" x14ac:dyDescent="0.3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592475.64460920019</v>
      </c>
      <c r="H36" s="24"/>
      <c r="I36" s="4"/>
    </row>
    <row r="37" spans="1:9" ht="15" customHeight="1" outlineLevel="1" x14ac:dyDescent="0.3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487631.2899999998</v>
      </c>
      <c r="H37" s="24"/>
      <c r="I37" s="4"/>
    </row>
    <row r="38" spans="1:9" ht="15" customHeight="1" outlineLevel="1" x14ac:dyDescent="0.3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908785.20031679992</v>
      </c>
      <c r="H38" s="24"/>
      <c r="I38" s="4"/>
    </row>
    <row r="39" spans="1:9" ht="15" customHeight="1" outlineLevel="1" x14ac:dyDescent="0.3">
      <c r="A39" s="34" t="s">
        <v>251</v>
      </c>
      <c r="B39" s="34" t="s">
        <v>259</v>
      </c>
      <c r="C39" s="35" t="s">
        <v>250</v>
      </c>
      <c r="D39" s="35" t="s">
        <v>36</v>
      </c>
      <c r="E39" s="37">
        <f>VLOOKUP($D39,[2]publish!$A:$I,$E$5,FALSE)</f>
        <v>9641321.5546272043</v>
      </c>
      <c r="H39" s="24"/>
      <c r="I39" s="4"/>
    </row>
    <row r="40" spans="1:9" ht="15" customHeight="1" outlineLevel="1" x14ac:dyDescent="0.3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3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3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2083955.5187015997</v>
      </c>
      <c r="H42" s="24"/>
      <c r="I42" s="4"/>
    </row>
    <row r="43" spans="1:9" ht="15" customHeight="1" outlineLevel="1" x14ac:dyDescent="0.3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1539414.7541568</v>
      </c>
      <c r="H43" s="24"/>
      <c r="I43" s="4"/>
    </row>
    <row r="44" spans="1:9" ht="15" customHeight="1" outlineLevel="1" x14ac:dyDescent="0.3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296858.82119520003</v>
      </c>
      <c r="H44" s="24"/>
      <c r="I44" s="4"/>
    </row>
    <row r="45" spans="1:9" ht="15" customHeight="1" outlineLevel="1" x14ac:dyDescent="0.3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1315174.2573952004</v>
      </c>
      <c r="H45" s="24"/>
      <c r="I45" s="4"/>
    </row>
    <row r="46" spans="1:9" ht="15" customHeight="1" outlineLevel="1" x14ac:dyDescent="0.3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3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3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1353738.2978471997</v>
      </c>
      <c r="H48" s="24"/>
      <c r="I48" s="4"/>
    </row>
    <row r="49" spans="1:9" ht="15" customHeight="1" outlineLevel="1" x14ac:dyDescent="0.3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3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603444.67034480011</v>
      </c>
      <c r="H50" s="24"/>
      <c r="I50" s="4"/>
    </row>
    <row r="51" spans="1:9" ht="15" customHeight="1" outlineLevel="1" x14ac:dyDescent="0.3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3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1949588.4118338006</v>
      </c>
      <c r="H52" s="24"/>
      <c r="I52" s="4"/>
    </row>
    <row r="53" spans="1:9" ht="15" customHeight="1" outlineLevel="1" x14ac:dyDescent="0.3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1225461.8476682</v>
      </c>
      <c r="H53" s="24"/>
      <c r="I53" s="4"/>
    </row>
    <row r="54" spans="1:9" ht="15" customHeight="1" outlineLevel="1" x14ac:dyDescent="0.3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2104901.3721028003</v>
      </c>
      <c r="H54" s="24"/>
      <c r="I54" s="4"/>
    </row>
    <row r="55" spans="1:9" ht="15" customHeight="1" outlineLevel="1" x14ac:dyDescent="0.3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4239533.8058891976</v>
      </c>
      <c r="H55" s="24"/>
      <c r="I55" s="4"/>
    </row>
    <row r="56" spans="1:9" ht="15" customHeight="1" outlineLevel="1" x14ac:dyDescent="0.3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3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4824455.6830614032</v>
      </c>
      <c r="H57" s="24"/>
      <c r="I57" s="4"/>
    </row>
    <row r="58" spans="1:9" ht="15" customHeight="1" outlineLevel="1" x14ac:dyDescent="0.3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3">
      <c r="A59" s="34" t="s">
        <v>251</v>
      </c>
      <c r="B59" s="34" t="s">
        <v>259</v>
      </c>
      <c r="C59" s="35" t="s">
        <v>250</v>
      </c>
      <c r="D59" s="35" t="s">
        <v>55</v>
      </c>
      <c r="E59" s="37">
        <f>VLOOKUP($D59,[2]publish!$A:$I,$E$5,FALSE)</f>
        <v>6849741.8868640009</v>
      </c>
      <c r="H59" s="24"/>
      <c r="I59" s="4"/>
    </row>
    <row r="60" spans="1:9" ht="15" customHeight="1" outlineLevel="1" x14ac:dyDescent="0.3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3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514866.1465435999</v>
      </c>
      <c r="H61" s="24"/>
      <c r="I61" s="4"/>
    </row>
    <row r="62" spans="1:9" ht="15" customHeight="1" outlineLevel="1" x14ac:dyDescent="0.3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1738451.8389911996</v>
      </c>
      <c r="H62" s="24"/>
      <c r="I62" s="4"/>
    </row>
    <row r="63" spans="1:9" ht="15" customHeight="1" outlineLevel="1" x14ac:dyDescent="0.3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3824903.0249940059</v>
      </c>
      <c r="H63" s="24"/>
      <c r="I63" s="4"/>
    </row>
    <row r="64" spans="1:9" ht="15" customHeight="1" outlineLevel="1" x14ac:dyDescent="0.3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1826817.0602515989</v>
      </c>
      <c r="H64" s="24"/>
      <c r="I64" s="4"/>
    </row>
    <row r="65" spans="1:9" ht="15" customHeight="1" outlineLevel="1" x14ac:dyDescent="0.3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3081099.5451193997</v>
      </c>
      <c r="H65" s="24"/>
      <c r="I65" s="4"/>
    </row>
    <row r="66" spans="1:9" ht="15" customHeight="1" outlineLevel="1" x14ac:dyDescent="0.3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3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3873192.716074802</v>
      </c>
      <c r="H67" s="24"/>
      <c r="I67" s="4"/>
    </row>
    <row r="68" spans="1:9" ht="15" customHeight="1" outlineLevel="1" x14ac:dyDescent="0.3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3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1700772.9678060003</v>
      </c>
      <c r="H69" s="24"/>
      <c r="I69" s="4"/>
    </row>
    <row r="70" spans="1:9" ht="15" customHeight="1" outlineLevel="1" x14ac:dyDescent="0.3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8338976.8109078025</v>
      </c>
      <c r="H70" s="24"/>
      <c r="I70" s="4"/>
    </row>
    <row r="71" spans="1:9" ht="15" customHeight="1" outlineLevel="1" x14ac:dyDescent="0.3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2271939.836929</v>
      </c>
      <c r="H71" s="24"/>
      <c r="I71" s="4"/>
    </row>
    <row r="72" spans="1:9" ht="15" customHeight="1" outlineLevel="1" x14ac:dyDescent="0.3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3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6034198.8381895982</v>
      </c>
      <c r="H73" s="24"/>
      <c r="I73" s="4"/>
    </row>
    <row r="74" spans="1:9" ht="15" customHeight="1" outlineLevel="1" x14ac:dyDescent="0.3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12029422.870377399</v>
      </c>
      <c r="H74" s="24"/>
      <c r="I74" s="4"/>
    </row>
    <row r="75" spans="1:9" ht="15" customHeight="1" outlineLevel="1" x14ac:dyDescent="0.3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3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1964938.5509936004</v>
      </c>
      <c r="H76" s="24"/>
      <c r="I76" s="4"/>
    </row>
    <row r="77" spans="1:9" ht="15" customHeight="1" outlineLevel="1" x14ac:dyDescent="0.3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1205366.7782091999</v>
      </c>
      <c r="H77" s="24"/>
      <c r="I77" s="4"/>
    </row>
    <row r="78" spans="1:9" ht="15" customHeight="1" outlineLevel="1" x14ac:dyDescent="0.3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1862023.3100175997</v>
      </c>
      <c r="H78" s="24"/>
      <c r="I78" s="4"/>
    </row>
    <row r="79" spans="1:9" ht="15" customHeight="1" outlineLevel="1" x14ac:dyDescent="0.3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4200042.9977612002</v>
      </c>
      <c r="H79" s="24"/>
      <c r="I79" s="4"/>
    </row>
    <row r="80" spans="1:9" ht="15" customHeight="1" outlineLevel="1" x14ac:dyDescent="0.3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3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7443144.6546126017</v>
      </c>
      <c r="H81" s="24"/>
      <c r="I81" s="4"/>
    </row>
    <row r="82" spans="1:9" ht="15" customHeight="1" outlineLevel="1" x14ac:dyDescent="0.3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1352963.8077612005</v>
      </c>
      <c r="H82" s="24"/>
      <c r="I82" s="4"/>
    </row>
    <row r="83" spans="1:9" ht="15" customHeight="1" outlineLevel="1" x14ac:dyDescent="0.3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1091144.0597860003</v>
      </c>
      <c r="H83" s="24"/>
      <c r="I83" s="4"/>
    </row>
    <row r="84" spans="1:9" ht="15" customHeight="1" outlineLevel="1" x14ac:dyDescent="0.3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3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2230223.2351197992</v>
      </c>
      <c r="H85" s="24"/>
      <c r="I85" s="4"/>
    </row>
    <row r="86" spans="1:9" ht="15" customHeight="1" outlineLevel="1" x14ac:dyDescent="0.3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1430861.1049595999</v>
      </c>
      <c r="H86" s="24"/>
      <c r="I86" s="4"/>
    </row>
    <row r="87" spans="1:9" ht="15" customHeight="1" outlineLevel="1" x14ac:dyDescent="0.3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6311581.3232535971</v>
      </c>
      <c r="H87" s="24"/>
      <c r="I87" s="4"/>
    </row>
    <row r="88" spans="1:9" ht="15" customHeight="1" outlineLevel="1" x14ac:dyDescent="0.3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2263239.0512077995</v>
      </c>
      <c r="H88" s="24"/>
      <c r="I88" s="4"/>
    </row>
    <row r="89" spans="1:9" ht="15" customHeight="1" outlineLevel="1" x14ac:dyDescent="0.3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1751161.8710444006</v>
      </c>
      <c r="H89" s="24"/>
      <c r="I89" s="4"/>
    </row>
    <row r="90" spans="1:9" ht="15" customHeight="1" outlineLevel="1" x14ac:dyDescent="0.3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2871388.1063889987</v>
      </c>
      <c r="H90" s="24"/>
      <c r="I90" s="4"/>
    </row>
    <row r="91" spans="1:9" ht="15" customHeight="1" outlineLevel="1" x14ac:dyDescent="0.3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3103403.1316030007</v>
      </c>
      <c r="H91" s="24"/>
      <c r="I91" s="4"/>
    </row>
    <row r="92" spans="1:9" ht="15" customHeight="1" outlineLevel="1" x14ac:dyDescent="0.3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3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14481046.054083992</v>
      </c>
      <c r="H93" s="24"/>
      <c r="I93" s="4"/>
    </row>
    <row r="94" spans="1:9" ht="15" customHeight="1" outlineLevel="1" x14ac:dyDescent="0.3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3179097.6986157997</v>
      </c>
      <c r="H94" s="24"/>
      <c r="I94" s="4"/>
    </row>
    <row r="95" spans="1:9" ht="15" customHeight="1" outlineLevel="1" x14ac:dyDescent="0.3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5318574.7832304016</v>
      </c>
      <c r="H95" s="24"/>
      <c r="I95" s="4"/>
    </row>
    <row r="96" spans="1:9" ht="15" customHeight="1" outlineLevel="1" x14ac:dyDescent="0.3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3809864.8848111993</v>
      </c>
      <c r="H96" s="24"/>
      <c r="I96" s="4"/>
    </row>
    <row r="97" spans="1:9" ht="15" customHeight="1" outlineLevel="1" x14ac:dyDescent="0.3">
      <c r="A97" s="34" t="s">
        <v>251</v>
      </c>
      <c r="B97" s="34" t="s">
        <v>259</v>
      </c>
      <c r="C97" s="35" t="s">
        <v>250</v>
      </c>
      <c r="D97" s="35" t="s">
        <v>88</v>
      </c>
      <c r="E97" s="37">
        <f>VLOOKUP($D97,[2]publish!$A:$I,$E$5,FALSE)</f>
        <v>6039236.8346052011</v>
      </c>
      <c r="H97" s="24"/>
      <c r="I97" s="4"/>
    </row>
    <row r="98" spans="1:9" ht="15" customHeight="1" outlineLevel="1" x14ac:dyDescent="0.3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1381769.7013672004</v>
      </c>
      <c r="H98" s="24"/>
      <c r="I98" s="4"/>
    </row>
    <row r="99" spans="1:9" ht="15" customHeight="1" outlineLevel="1" x14ac:dyDescent="0.3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3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3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3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1496503.3750629998</v>
      </c>
      <c r="H102" s="24"/>
      <c r="I102" s="4"/>
    </row>
    <row r="103" spans="1:9" ht="15" customHeight="1" outlineLevel="1" x14ac:dyDescent="0.3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3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3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3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264317.08283079998</v>
      </c>
      <c r="H106" s="24"/>
      <c r="I106" s="4"/>
    </row>
    <row r="107" spans="1:9" ht="15" customHeight="1" outlineLevel="1" x14ac:dyDescent="0.3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3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3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3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1728581.8681205995</v>
      </c>
      <c r="H110" s="24"/>
      <c r="I110" s="4"/>
    </row>
    <row r="111" spans="1:9" ht="15" customHeight="1" outlineLevel="1" x14ac:dyDescent="0.3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8314191.9686738029</v>
      </c>
      <c r="H111" s="24"/>
      <c r="I111" s="4"/>
    </row>
    <row r="112" spans="1:9" ht="15" customHeight="1" outlineLevel="1" x14ac:dyDescent="0.3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2352863.2432427998</v>
      </c>
      <c r="H112" s="24"/>
      <c r="I112" s="4"/>
    </row>
    <row r="113" spans="1:9" ht="15" customHeight="1" outlineLevel="1" x14ac:dyDescent="0.3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2541006.9910609992</v>
      </c>
      <c r="H113" s="24"/>
      <c r="I113" s="4"/>
    </row>
    <row r="114" spans="1:9" ht="15" customHeight="1" outlineLevel="1" x14ac:dyDescent="0.3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3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3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785436.42051159998</v>
      </c>
      <c r="H116" s="24"/>
      <c r="I116" s="4"/>
    </row>
    <row r="117" spans="1:9" ht="15" customHeight="1" outlineLevel="1" x14ac:dyDescent="0.3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1051225.3846163999</v>
      </c>
      <c r="H117" s="24"/>
      <c r="I117" s="4"/>
    </row>
    <row r="118" spans="1:9" ht="15" customHeight="1" outlineLevel="1" x14ac:dyDescent="0.3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3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3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5928834.3631235994</v>
      </c>
      <c r="H120" s="24"/>
      <c r="I120" s="4"/>
    </row>
    <row r="121" spans="1:9" ht="15" customHeight="1" outlineLevel="1" x14ac:dyDescent="0.3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8579670.8383896034</v>
      </c>
      <c r="H121" s="24"/>
      <c r="I121" s="4"/>
    </row>
    <row r="122" spans="1:9" ht="15" customHeight="1" outlineLevel="1" x14ac:dyDescent="0.3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1654809.0305334001</v>
      </c>
      <c r="H122" s="24"/>
      <c r="I122" s="4"/>
    </row>
    <row r="123" spans="1:9" ht="15" customHeight="1" outlineLevel="1" x14ac:dyDescent="0.3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3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3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967917.39689179999</v>
      </c>
      <c r="H125" s="24"/>
      <c r="I125" s="4"/>
    </row>
    <row r="126" spans="1:9" ht="15" customHeight="1" outlineLevel="1" x14ac:dyDescent="0.3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1286487.4717119997</v>
      </c>
      <c r="H126" s="24"/>
      <c r="I126" s="4"/>
    </row>
    <row r="127" spans="1:9" ht="15" customHeight="1" outlineLevel="1" x14ac:dyDescent="0.3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3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3">
      <c r="A129" s="34" t="s">
        <v>251</v>
      </c>
      <c r="B129" s="34" t="s">
        <v>259</v>
      </c>
      <c r="C129" s="35" t="s">
        <v>250</v>
      </c>
      <c r="D129" s="35" t="s">
        <v>116</v>
      </c>
      <c r="E129" s="37">
        <f>VLOOKUP($D129,[2]publish!$A:$I,$E$5,FALSE)</f>
        <v>405182.26577499998</v>
      </c>
      <c r="H129" s="24"/>
      <c r="I129" s="4"/>
    </row>
    <row r="130" spans="1:9" ht="15" customHeight="1" outlineLevel="1" x14ac:dyDescent="0.3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2371380.8576292004</v>
      </c>
      <c r="H130" s="24"/>
      <c r="I130" s="4"/>
    </row>
    <row r="131" spans="1:9" ht="15" customHeight="1" outlineLevel="1" x14ac:dyDescent="0.3">
      <c r="A131" s="34" t="s">
        <v>251</v>
      </c>
      <c r="B131" s="34" t="s">
        <v>259</v>
      </c>
      <c r="C131" s="35" t="s">
        <v>250</v>
      </c>
      <c r="D131" s="35" t="s">
        <v>118</v>
      </c>
      <c r="E131" s="37">
        <f>VLOOKUP($D131,[2]publish!$A:$I,$E$5,FALSE)</f>
        <v>691854.06096479995</v>
      </c>
      <c r="H131" s="24"/>
      <c r="I131" s="4"/>
    </row>
    <row r="132" spans="1:9" ht="15" customHeight="1" outlineLevel="1" x14ac:dyDescent="0.3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1470761.5634265998</v>
      </c>
      <c r="H132" s="24"/>
      <c r="I132" s="4"/>
    </row>
    <row r="133" spans="1:9" ht="15" customHeight="1" outlineLevel="1" x14ac:dyDescent="0.3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6040197.6251081964</v>
      </c>
      <c r="H133" s="24"/>
      <c r="I133" s="4"/>
    </row>
    <row r="134" spans="1:9" ht="15" customHeight="1" outlineLevel="1" x14ac:dyDescent="0.3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2388904.6361279981</v>
      </c>
      <c r="H134" s="24"/>
      <c r="I134" s="4"/>
    </row>
    <row r="135" spans="1:9" ht="15" customHeight="1" outlineLevel="1" x14ac:dyDescent="0.3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3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1903791.8863984002</v>
      </c>
      <c r="H136" s="24"/>
      <c r="I136" s="4"/>
    </row>
    <row r="137" spans="1:9" ht="15" customHeight="1" outlineLevel="1" x14ac:dyDescent="0.3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9000065.1608904041</v>
      </c>
      <c r="H137" s="24"/>
      <c r="I137" s="4"/>
    </row>
    <row r="138" spans="1:9" ht="15" customHeight="1" outlineLevel="1" x14ac:dyDescent="0.3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4498991.4639011966</v>
      </c>
      <c r="H138" s="24"/>
      <c r="I138" s="4"/>
    </row>
    <row r="139" spans="1:9" ht="15" customHeight="1" outlineLevel="1" x14ac:dyDescent="0.3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3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5877413.9633784005</v>
      </c>
      <c r="H140" s="24"/>
      <c r="I140" s="4"/>
    </row>
    <row r="141" spans="1:9" ht="15" customHeight="1" outlineLevel="1" x14ac:dyDescent="0.3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1664397.9750153993</v>
      </c>
      <c r="H141" s="24"/>
      <c r="I141" s="4"/>
    </row>
    <row r="142" spans="1:9" ht="15" customHeight="1" outlineLevel="1" x14ac:dyDescent="0.3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5010936.1277977964</v>
      </c>
      <c r="H142" s="24"/>
      <c r="I142" s="4"/>
    </row>
    <row r="143" spans="1:9" ht="15" customHeight="1" outlineLevel="1" x14ac:dyDescent="0.3">
      <c r="A143" s="34" t="s">
        <v>251</v>
      </c>
      <c r="B143" s="34" t="s">
        <v>259</v>
      </c>
      <c r="C143" s="35" t="s">
        <v>250</v>
      </c>
      <c r="D143" s="35" t="s">
        <v>129</v>
      </c>
      <c r="E143" s="37" t="str">
        <f>VLOOKUP($D143,[2]publish!$A:$I,$E$5,FALSE)</f>
        <v/>
      </c>
      <c r="H143" s="24"/>
      <c r="I143" s="4"/>
    </row>
    <row r="144" spans="1:9" ht="15" customHeight="1" outlineLevel="1" x14ac:dyDescent="0.3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3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1934261.8089441999</v>
      </c>
      <c r="H145" s="24"/>
      <c r="I145" s="4"/>
    </row>
    <row r="146" spans="1:9" ht="15" customHeight="1" outlineLevel="1" x14ac:dyDescent="0.3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5353171.2281050002</v>
      </c>
      <c r="H146" s="24"/>
      <c r="I146" s="4"/>
    </row>
    <row r="147" spans="1:9" ht="15" customHeight="1" outlineLevel="1" x14ac:dyDescent="0.3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3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1357752.8447684001</v>
      </c>
      <c r="H148" s="24"/>
      <c r="I148" s="4"/>
    </row>
    <row r="149" spans="1:9" ht="15" customHeight="1" outlineLevel="1" x14ac:dyDescent="0.3">
      <c r="A149" s="34" t="s">
        <v>251</v>
      </c>
      <c r="B149" s="34" t="s">
        <v>259</v>
      </c>
      <c r="C149" s="35" t="s">
        <v>250</v>
      </c>
      <c r="D149" s="35" t="s">
        <v>135</v>
      </c>
      <c r="E149" s="37" t="str">
        <f>VLOOKUP($D149,[2]publish!$A:$I,$E$5,FALSE)</f>
        <v/>
      </c>
      <c r="H149" s="24"/>
      <c r="I149" s="4"/>
    </row>
    <row r="150" spans="1:9" ht="15" customHeight="1" outlineLevel="1" x14ac:dyDescent="0.3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5157991.9163508015</v>
      </c>
      <c r="H150" s="24"/>
      <c r="I150" s="4"/>
    </row>
    <row r="151" spans="1:9" ht="15" customHeight="1" outlineLevel="1" x14ac:dyDescent="0.3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389214.99639260001</v>
      </c>
      <c r="H151" s="24"/>
      <c r="I151" s="4"/>
    </row>
    <row r="152" spans="1:9" ht="15" customHeight="1" outlineLevel="1" x14ac:dyDescent="0.3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2599177.1524182009</v>
      </c>
      <c r="H152" s="24"/>
      <c r="I152" s="4"/>
    </row>
    <row r="153" spans="1:9" ht="15" customHeight="1" outlineLevel="1" x14ac:dyDescent="0.3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3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3145397.7125306004</v>
      </c>
      <c r="H154" s="24"/>
      <c r="I154" s="4"/>
    </row>
    <row r="155" spans="1:9" ht="15" customHeight="1" outlineLevel="1" x14ac:dyDescent="0.3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3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3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3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3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3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3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2609503.5223836</v>
      </c>
      <c r="H161" s="24"/>
      <c r="I161" s="4"/>
    </row>
    <row r="162" spans="1:9" ht="15" customHeight="1" outlineLevel="1" x14ac:dyDescent="0.3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5731816.0833532</v>
      </c>
      <c r="H162" s="24"/>
      <c r="I162" s="4"/>
    </row>
    <row r="163" spans="1:9" ht="15" customHeight="1" outlineLevel="1" x14ac:dyDescent="0.3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3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6519119.3153982013</v>
      </c>
      <c r="H164" s="24"/>
      <c r="I164" s="4"/>
    </row>
    <row r="165" spans="1:9" ht="15" customHeight="1" outlineLevel="1" x14ac:dyDescent="0.3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3">
      <c r="A166" s="34" t="s">
        <v>251</v>
      </c>
      <c r="B166" s="34" t="s">
        <v>259</v>
      </c>
      <c r="C166" s="35" t="s">
        <v>250</v>
      </c>
      <c r="D166" s="35" t="s">
        <v>149</v>
      </c>
      <c r="E166" s="37" t="str">
        <f>VLOOKUP($D166,[2]publish!$A:$I,$E$5,FALSE)</f>
        <v/>
      </c>
      <c r="H166" s="24"/>
      <c r="I166" s="4"/>
    </row>
    <row r="167" spans="1:9" ht="15" customHeight="1" outlineLevel="1" x14ac:dyDescent="0.3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1601682.9371129994</v>
      </c>
      <c r="H167" s="24"/>
      <c r="I167" s="4"/>
    </row>
    <row r="168" spans="1:9" ht="15" customHeight="1" outlineLevel="1" x14ac:dyDescent="0.3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1777674.1788955994</v>
      </c>
      <c r="H168" s="24"/>
      <c r="I168" s="4"/>
    </row>
    <row r="169" spans="1:9" ht="15" customHeight="1" outlineLevel="1" x14ac:dyDescent="0.3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3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732245.74561139999</v>
      </c>
      <c r="H170" s="24"/>
      <c r="I170" s="4"/>
    </row>
    <row r="171" spans="1:9" ht="15" customHeight="1" outlineLevel="1" x14ac:dyDescent="0.3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664391.85104420001</v>
      </c>
      <c r="H171" s="24"/>
      <c r="I171" s="4"/>
    </row>
    <row r="172" spans="1:9" ht="15" customHeight="1" outlineLevel="1" x14ac:dyDescent="0.3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658306.56815680023</v>
      </c>
      <c r="H172" s="24"/>
      <c r="I172" s="4"/>
    </row>
    <row r="173" spans="1:9" ht="15" customHeight="1" outlineLevel="1" x14ac:dyDescent="0.3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381991.92540479999</v>
      </c>
      <c r="H173" s="24"/>
      <c r="I173" s="4"/>
    </row>
    <row r="174" spans="1:9" ht="15" customHeight="1" outlineLevel="1" x14ac:dyDescent="0.3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3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946887.29921159998</v>
      </c>
      <c r="H175" s="24"/>
      <c r="I175" s="4"/>
    </row>
    <row r="176" spans="1:9" ht="15" customHeight="1" outlineLevel="1" x14ac:dyDescent="0.3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3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3026137.0557200005</v>
      </c>
      <c r="H177" s="24"/>
      <c r="I177" s="4"/>
    </row>
    <row r="178" spans="1:9" ht="15" customHeight="1" outlineLevel="1" x14ac:dyDescent="0.3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3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2518065.4094556007</v>
      </c>
      <c r="H179" s="24"/>
      <c r="I179" s="4"/>
    </row>
    <row r="180" spans="1:9" ht="15" customHeight="1" outlineLevel="1" x14ac:dyDescent="0.3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6588204.8813509997</v>
      </c>
      <c r="H180" s="24"/>
      <c r="I180" s="4"/>
    </row>
    <row r="181" spans="1:9" ht="15" customHeight="1" outlineLevel="1" x14ac:dyDescent="0.3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2163762.9007806005</v>
      </c>
      <c r="H181" s="24"/>
      <c r="I181" s="4"/>
    </row>
    <row r="182" spans="1:9" ht="15" customHeight="1" outlineLevel="1" x14ac:dyDescent="0.3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3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2585231.2132252003</v>
      </c>
      <c r="H183" s="24"/>
      <c r="I183" s="4"/>
    </row>
    <row r="184" spans="1:9" ht="15" customHeight="1" outlineLevel="1" x14ac:dyDescent="0.3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2427709.8498129994</v>
      </c>
      <c r="H184" s="24"/>
      <c r="I184" s="4"/>
    </row>
    <row r="185" spans="1:9" ht="15" customHeight="1" outlineLevel="1" x14ac:dyDescent="0.3">
      <c r="A185" s="34" t="s">
        <v>251</v>
      </c>
      <c r="B185" s="34" t="s">
        <v>259</v>
      </c>
      <c r="C185" s="35" t="s">
        <v>250</v>
      </c>
      <c r="D185" s="35" t="s">
        <v>165</v>
      </c>
      <c r="E185" s="37">
        <f>VLOOKUP($D185,[2]publish!$A:$I,$E$5,FALSE)</f>
        <v>668785.52158519998</v>
      </c>
      <c r="H185" s="24"/>
      <c r="I185" s="4"/>
    </row>
    <row r="186" spans="1:9" ht="15" customHeight="1" outlineLevel="1" x14ac:dyDescent="0.3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2625661.3074102011</v>
      </c>
      <c r="H186" s="24"/>
      <c r="I186" s="4"/>
    </row>
    <row r="187" spans="1:9" ht="15" customHeight="1" outlineLevel="1" x14ac:dyDescent="0.3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452720.90245160012</v>
      </c>
      <c r="H187" s="24"/>
      <c r="I187" s="4"/>
    </row>
    <row r="188" spans="1:9" ht="15" customHeight="1" outlineLevel="1" x14ac:dyDescent="0.3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2066826.2010696004</v>
      </c>
      <c r="H188" s="24"/>
      <c r="I188" s="4"/>
    </row>
    <row r="189" spans="1:9" ht="15" customHeight="1" outlineLevel="1" x14ac:dyDescent="0.3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647909.36582519999</v>
      </c>
      <c r="H189" s="24"/>
      <c r="I189" s="4"/>
    </row>
    <row r="190" spans="1:9" ht="15" customHeight="1" outlineLevel="1" x14ac:dyDescent="0.3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7056226.3113605995</v>
      </c>
      <c r="H190" s="24"/>
      <c r="I190" s="4"/>
    </row>
    <row r="191" spans="1:9" ht="15" customHeight="1" outlineLevel="1" x14ac:dyDescent="0.3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789403.3243634</v>
      </c>
      <c r="H191" s="24"/>
      <c r="I191" s="4"/>
    </row>
    <row r="192" spans="1:9" ht="15" customHeight="1" outlineLevel="1" x14ac:dyDescent="0.3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3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3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3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3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3">
      <c r="A197" s="34" t="s">
        <v>251</v>
      </c>
      <c r="B197" s="34" t="s">
        <v>259</v>
      </c>
      <c r="C197" s="35" t="s">
        <v>250</v>
      </c>
      <c r="D197" s="35" t="s">
        <v>176</v>
      </c>
      <c r="E197" s="37">
        <f>VLOOKUP($D197,[2]publish!$A:$I,$E$5,FALSE)</f>
        <v>3889609.2913416009</v>
      </c>
      <c r="H197" s="24"/>
      <c r="I197" s="4"/>
    </row>
    <row r="198" spans="1:9" ht="15" customHeight="1" outlineLevel="1" x14ac:dyDescent="0.3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3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2431994.5729656005</v>
      </c>
      <c r="H199" s="24"/>
      <c r="I199" s="4"/>
    </row>
    <row r="200" spans="1:9" ht="15" customHeight="1" outlineLevel="1" x14ac:dyDescent="0.3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1318405.2970747994</v>
      </c>
      <c r="H200" s="24"/>
      <c r="I200" s="4"/>
    </row>
    <row r="201" spans="1:9" ht="15" customHeight="1" outlineLevel="1" x14ac:dyDescent="0.3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185447.7869032</v>
      </c>
      <c r="H201" s="24"/>
      <c r="I201" s="4"/>
    </row>
    <row r="202" spans="1:9" ht="15" customHeight="1" outlineLevel="1" x14ac:dyDescent="0.3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3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935441.2688744003</v>
      </c>
      <c r="H203" s="24"/>
      <c r="I203" s="4"/>
    </row>
    <row r="204" spans="1:9" ht="15" customHeight="1" outlineLevel="1" x14ac:dyDescent="0.3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68508.037006800005</v>
      </c>
      <c r="H204" s="24"/>
      <c r="I204" s="4"/>
    </row>
    <row r="205" spans="1:9" ht="15" customHeight="1" outlineLevel="1" x14ac:dyDescent="0.3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3">
      <c r="A206" s="34" t="s">
        <v>251</v>
      </c>
      <c r="B206" s="34" t="s">
        <v>259</v>
      </c>
      <c r="C206" s="35" t="s">
        <v>250</v>
      </c>
      <c r="D206" s="35" t="s">
        <v>184</v>
      </c>
      <c r="E206" s="37" t="str">
        <f>VLOOKUP($D206,[2]publish!$A:$I,$E$5,FALSE)</f>
        <v/>
      </c>
      <c r="H206" s="24"/>
      <c r="I206" s="4"/>
    </row>
    <row r="207" spans="1:9" ht="15" customHeight="1" outlineLevel="1" x14ac:dyDescent="0.3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3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3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4592755.8043601979</v>
      </c>
      <c r="H209" s="24"/>
      <c r="I209" s="4"/>
    </row>
    <row r="210" spans="1:9" ht="15" customHeight="1" outlineLevel="1" x14ac:dyDescent="0.3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4637218.0492448024</v>
      </c>
      <c r="H210" s="24"/>
      <c r="I210" s="4"/>
    </row>
    <row r="211" spans="1:9" ht="15" customHeight="1" outlineLevel="1" x14ac:dyDescent="0.3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3072480.1745387986</v>
      </c>
      <c r="H211" s="24"/>
      <c r="I211" s="4"/>
    </row>
    <row r="212" spans="1:9" ht="15" customHeight="1" outlineLevel="1" x14ac:dyDescent="0.3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3">
      <c r="A213" s="34" t="s">
        <v>251</v>
      </c>
      <c r="B213" s="34" t="s">
        <v>259</v>
      </c>
      <c r="C213" s="35" t="s">
        <v>250</v>
      </c>
      <c r="D213" s="35" t="s">
        <v>190</v>
      </c>
      <c r="E213" s="37">
        <f>VLOOKUP($D213,[2]publish!$A:$I,$E$5,FALSE)</f>
        <v>2872471.8354601986</v>
      </c>
      <c r="H213" s="24"/>
      <c r="I213" s="4"/>
    </row>
    <row r="214" spans="1:9" ht="15" customHeight="1" outlineLevel="1" x14ac:dyDescent="0.3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3285017.8468294004</v>
      </c>
      <c r="H214" s="24"/>
      <c r="I214" s="4"/>
    </row>
    <row r="215" spans="1:9" ht="15" customHeight="1" outlineLevel="1" x14ac:dyDescent="0.3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3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3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3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1186676.4630158006</v>
      </c>
      <c r="H218" s="24"/>
      <c r="I218" s="4"/>
    </row>
    <row r="219" spans="1:9" ht="15" customHeight="1" outlineLevel="1" x14ac:dyDescent="0.3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3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3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1142080.7630984003</v>
      </c>
      <c r="H221" s="24"/>
      <c r="I221" s="4"/>
    </row>
    <row r="222" spans="1:9" ht="15" customHeight="1" outlineLevel="1" x14ac:dyDescent="0.3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3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330752.29470900004</v>
      </c>
      <c r="H223" s="24"/>
      <c r="I223" s="4"/>
    </row>
    <row r="224" spans="1:9" ht="15" customHeight="1" outlineLevel="1" x14ac:dyDescent="0.3">
      <c r="A224" s="34" t="s">
        <v>251</v>
      </c>
      <c r="B224" s="34" t="s">
        <v>259</v>
      </c>
      <c r="C224" s="35" t="s">
        <v>250</v>
      </c>
      <c r="D224" s="35" t="s">
        <v>201</v>
      </c>
      <c r="E224" s="37">
        <f>VLOOKUP($D224,[2]publish!$A:$I,$E$5,FALSE)</f>
        <v>1300661.8671427998</v>
      </c>
      <c r="H224" s="24"/>
      <c r="I224" s="4"/>
    </row>
    <row r="225" spans="1:9" ht="15" customHeight="1" outlineLevel="1" x14ac:dyDescent="0.3">
      <c r="A225" s="34" t="s">
        <v>251</v>
      </c>
      <c r="B225" s="34" t="s">
        <v>259</v>
      </c>
      <c r="C225" s="35" t="s">
        <v>250</v>
      </c>
      <c r="D225" s="35" t="s">
        <v>202</v>
      </c>
      <c r="E225" s="37">
        <f>VLOOKUP($D225,[2]publish!$A:$I,$E$5,FALSE)</f>
        <v>813452.3267667999</v>
      </c>
      <c r="H225" s="24"/>
      <c r="I225" s="4"/>
    </row>
    <row r="226" spans="1:9" ht="15" customHeight="1" outlineLevel="1" x14ac:dyDescent="0.3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979230.24266740005</v>
      </c>
      <c r="H226" s="24"/>
      <c r="I226" s="4"/>
    </row>
    <row r="227" spans="1:9" ht="15" customHeight="1" outlineLevel="1" x14ac:dyDescent="0.3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3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1552520.2656455997</v>
      </c>
      <c r="H228" s="24"/>
      <c r="I228" s="4"/>
    </row>
    <row r="229" spans="1:9" ht="15" customHeight="1" outlineLevel="1" x14ac:dyDescent="0.3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6042065.2320433995</v>
      </c>
      <c r="H229" s="24"/>
      <c r="I229" s="4"/>
    </row>
    <row r="230" spans="1:9" ht="15" customHeight="1" outlineLevel="1" x14ac:dyDescent="0.3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3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3182500.6368931984</v>
      </c>
      <c r="H231" s="24"/>
      <c r="I231" s="4"/>
    </row>
    <row r="232" spans="1:9" ht="15" customHeight="1" outlineLevel="1" x14ac:dyDescent="0.3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3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10515493.256253598</v>
      </c>
      <c r="H233" s="24"/>
      <c r="I233" s="4"/>
    </row>
    <row r="234" spans="1:9" ht="15" customHeight="1" outlineLevel="1" x14ac:dyDescent="0.3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5324955.3458641991</v>
      </c>
      <c r="H234" s="24"/>
      <c r="I234" s="4"/>
    </row>
    <row r="235" spans="1:9" ht="15" customHeight="1" outlineLevel="1" x14ac:dyDescent="0.3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3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6455020.9702341966</v>
      </c>
      <c r="H236" s="24"/>
      <c r="I236" s="4"/>
    </row>
    <row r="237" spans="1:9" ht="15" customHeight="1" outlineLevel="1" x14ac:dyDescent="0.3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3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3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7276097.6668856014</v>
      </c>
      <c r="H239" s="24"/>
      <c r="I239" s="4"/>
    </row>
    <row r="240" spans="1:9" ht="15" customHeight="1" outlineLevel="1" x14ac:dyDescent="0.3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1039240.4987971998</v>
      </c>
      <c r="H240" s="24"/>
      <c r="I240" s="4"/>
    </row>
    <row r="241" spans="1:9" ht="15" customHeight="1" outlineLevel="1" x14ac:dyDescent="0.3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3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5092539.6882998021</v>
      </c>
      <c r="H242" s="24"/>
      <c r="I242" s="4"/>
    </row>
    <row r="243" spans="1:9" ht="15" customHeight="1" outlineLevel="1" x14ac:dyDescent="0.3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3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6294066.9500930002</v>
      </c>
      <c r="H244" s="24"/>
      <c r="I244" s="4"/>
    </row>
    <row r="245" spans="1:9" ht="15" customHeight="1" outlineLevel="1" x14ac:dyDescent="0.3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1448617.2367587995</v>
      </c>
      <c r="H245" s="24"/>
      <c r="I245" s="4"/>
    </row>
    <row r="246" spans="1:9" ht="15" customHeight="1" outlineLevel="1" x14ac:dyDescent="0.3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3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2170980.4977335995</v>
      </c>
      <c r="H247" s="24"/>
      <c r="I247" s="4"/>
    </row>
    <row r="248" spans="1:9" ht="15" customHeight="1" outlineLevel="1" x14ac:dyDescent="0.3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3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7732587.5209932001</v>
      </c>
      <c r="H249" s="24"/>
      <c r="I249" s="4"/>
    </row>
    <row r="250" spans="1:9" ht="15" customHeight="1" outlineLevel="1" x14ac:dyDescent="0.3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25156179.731936805</v>
      </c>
      <c r="H250" s="24"/>
      <c r="I250" s="4"/>
    </row>
    <row r="251" spans="1:9" ht="15" customHeight="1" outlineLevel="1" x14ac:dyDescent="0.3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3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2216705.2474523992</v>
      </c>
      <c r="H252" s="24"/>
      <c r="I252" s="4"/>
    </row>
    <row r="253" spans="1:9" ht="15" customHeight="1" outlineLevel="1" x14ac:dyDescent="0.3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3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3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848821.58715020015</v>
      </c>
      <c r="H255" s="24"/>
      <c r="I255" s="4"/>
    </row>
    <row r="256" spans="1:9" ht="15" customHeight="1" outlineLevel="1" x14ac:dyDescent="0.3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3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3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1721551.1884694002</v>
      </c>
      <c r="H258" s="24"/>
      <c r="I258" s="4"/>
    </row>
    <row r="259" spans="1:9" ht="15" customHeight="1" outlineLevel="1" x14ac:dyDescent="0.3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1503420.3605534006</v>
      </c>
      <c r="H259" s="24"/>
      <c r="I259" s="4"/>
    </row>
    <row r="260" spans="1:9" ht="15" customHeight="1" outlineLevel="1" x14ac:dyDescent="0.3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717106.17210879992</v>
      </c>
      <c r="H260" s="24"/>
      <c r="I260" s="4"/>
    </row>
    <row r="261" spans="1:9" ht="15" customHeight="1" outlineLevel="1" x14ac:dyDescent="0.3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2581884.3681768011</v>
      </c>
      <c r="H261" s="24"/>
      <c r="I261" s="4"/>
    </row>
    <row r="262" spans="1:9" ht="15" customHeight="1" outlineLevel="1" x14ac:dyDescent="0.3">
      <c r="A262" s="34" t="s">
        <v>251</v>
      </c>
      <c r="B262" s="34" t="s">
        <v>259</v>
      </c>
      <c r="C262" s="35" t="s">
        <v>250</v>
      </c>
      <c r="D262" s="35" t="s">
        <v>236</v>
      </c>
      <c r="E262" s="37">
        <f>VLOOKUP($D262,[2]publish!$A:$I,$E$5,FALSE)</f>
        <v>645537.60413419991</v>
      </c>
      <c r="H262" s="24"/>
      <c r="I262" s="4"/>
    </row>
    <row r="263" spans="1:9" ht="15" customHeight="1" outlineLevel="1" x14ac:dyDescent="0.3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1132880.6213908007</v>
      </c>
      <c r="H263" s="24"/>
      <c r="I263" s="4"/>
    </row>
    <row r="264" spans="1:9" ht="15" customHeight="1" outlineLevel="1" x14ac:dyDescent="0.3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3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234694.7404716</v>
      </c>
      <c r="H265" s="24"/>
      <c r="I265" s="4"/>
    </row>
    <row r="266" spans="1:9" ht="15" customHeight="1" outlineLevel="1" x14ac:dyDescent="0.3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249646.3172894</v>
      </c>
      <c r="H266" s="24"/>
      <c r="I266" s="4"/>
    </row>
    <row r="267" spans="1:9" ht="15" customHeight="1" outlineLevel="1" x14ac:dyDescent="0.3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371746.15690400003</v>
      </c>
      <c r="H267" s="24"/>
      <c r="I267" s="4"/>
    </row>
    <row r="268" spans="1:9" ht="15" customHeight="1" outlineLevel="1" x14ac:dyDescent="0.3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3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3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3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1607356.2741517997</v>
      </c>
      <c r="H271" s="24"/>
      <c r="I271" s="4"/>
    </row>
    <row r="272" spans="1:9" ht="15" customHeight="1" outlineLevel="1" x14ac:dyDescent="0.3">
      <c r="A272" s="34" t="s">
        <v>251</v>
      </c>
      <c r="B272" s="34" t="s">
        <v>259</v>
      </c>
      <c r="C272" s="35" t="s">
        <v>250</v>
      </c>
      <c r="D272" s="35" t="s">
        <v>246</v>
      </c>
      <c r="E272" s="37">
        <f>VLOOKUP($D272,[2]publish!$A:$I,$E$5,FALSE)</f>
        <v>2383302.5523116007</v>
      </c>
      <c r="H272" s="24"/>
      <c r="I272" s="4"/>
    </row>
    <row r="273" spans="1:9" ht="15" customHeight="1" outlineLevel="1" x14ac:dyDescent="0.3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3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3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184445.64154500002</v>
      </c>
      <c r="I275" s="4"/>
    </row>
    <row r="276" spans="1:9" outlineLevel="1" x14ac:dyDescent="0.3">
      <c r="A276" s="34"/>
      <c r="B276" s="34"/>
      <c r="C276" s="35"/>
      <c r="D276" s="35" t="s">
        <v>260</v>
      </c>
      <c r="E276" s="37">
        <f>VLOOKUP($D276,[2]publish!$A:$I,$E$5,FALSE)+'[3]Data Input'!$F$5</f>
        <v>382199543.72088462</v>
      </c>
      <c r="I276" s="4"/>
    </row>
    <row r="277" spans="1:9" x14ac:dyDescent="0.3">
      <c r="A277" s="34"/>
      <c r="B277" s="34"/>
      <c r="C277" s="35"/>
      <c r="D277" s="35" t="s">
        <v>285</v>
      </c>
      <c r="E277" s="37">
        <f>VLOOKUP($D277,[2]publish!$A:$I,$E$5,FALSE)+'[3]Data Input'!$F$5</f>
        <v>938381786.87972188</v>
      </c>
      <c r="I277" s="4"/>
    </row>
    <row r="278" spans="1:9" x14ac:dyDescent="0.3">
      <c r="A278" s="34"/>
      <c r="B278" s="34"/>
      <c r="C278" s="35"/>
      <c r="D278" s="35"/>
    </row>
    <row r="279" spans="1:9" x14ac:dyDescent="0.3">
      <c r="A279" s="34"/>
      <c r="B279" s="34"/>
      <c r="C279" s="35"/>
      <c r="D279" s="35"/>
    </row>
  </sheetData>
  <autoFilter ref="A8:E277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Pilch, Lucyna</cp:lastModifiedBy>
  <dcterms:created xsi:type="dcterms:W3CDTF">2015-04-08T10:28:41Z</dcterms:created>
  <dcterms:modified xsi:type="dcterms:W3CDTF">2025-07-17T10:32:55Z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