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R:\CML RETURNS\Postcode reporting\Lender Outputs\2019 Q2\Publishable - feedback to lenders\"/>
    </mc:Choice>
  </mc:AlternateContent>
  <xr:revisionPtr revIDLastSave="0" documentId="13_ncr:1_{10D33C8E-8898-45CB-88B5-1E40B6C4FC93}" xr6:coauthVersionLast="45" xr6:coauthVersionMax="45" xr10:uidLastSave="{00000000-0000-0000-0000-000000000000}"/>
  <bookViews>
    <workbookView xWindow="-120" yWindow="-120" windowWidth="29040" windowHeight="15840" firstSheet="1" activeTab="4" xr2:uid="{00000000-000D-0000-FFFF-FFFF00000000}"/>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'[3]Postcode sector lookup'!$K$7</definedName>
    <definedName name="FirstBitOfPostcode" localSheetId="1">'Postcode sector lookup'!$K$7</definedName>
    <definedName name="FirstBitOfPostcode">'[2]Postcode sector lookup'!$K$7</definedName>
    <definedName name="LengthOfPostcodeString" localSheetId="0">'[3]Postcode sector lookup'!$J$7</definedName>
    <definedName name="LengthOfPostcodeString" localSheetId="1">'Postcode sector lookup'!$J$7</definedName>
    <definedName name="LengthOfPostcodeString">'[2]Postcode sector lookup'!$J$7</definedName>
    <definedName name="nonGB">#REF!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'[3]Postcode sector lookup'!$I$7</definedName>
    <definedName name="PositionOfLastNumberInPostcodeString" localSheetId="1">'Postcode sector lookup'!$I$7</definedName>
    <definedName name="PositionOfLastNumberInPostcodeString">'[2]Postcode sector lookup'!$I$7</definedName>
    <definedName name="PostcodeArea" localSheetId="0">'[3]Postcode sector lookup'!$G$9</definedName>
    <definedName name="PostcodeArea" localSheetId="1">'Postcode sector lookup'!$G$9</definedName>
    <definedName name="PostcodeArea">'[2]Postcode sector lookup'!$G$9</definedName>
    <definedName name="PostcodeDistrict" localSheetId="0">'[3]Postcode sector lookup'!$I$9</definedName>
    <definedName name="PostcodeDistrict" localSheetId="1">'Postcode sector lookup'!$I$9</definedName>
    <definedName name="PostcodeDistrict">'[2]Postcode sector lookup'!$I$9</definedName>
    <definedName name="PostcodeFormatted" localSheetId="0">#REF!</definedName>
    <definedName name="PostcodeFormatted" localSheetId="1">'Postcode sector lookup'!$H$7</definedName>
    <definedName name="PostcodeFormatted">#REF!</definedName>
    <definedName name="PostcodeNoSpaces" localSheetId="0">'[3]Postcode sector lookup'!$G$7</definedName>
    <definedName name="PostcodeNoSpaces" localSheetId="1">'Postcode sector lookup'!$G$7</definedName>
    <definedName name="PostcodeNoSpaces">'[2]Postcode sector lookup'!$G$7</definedName>
    <definedName name="PostcodeSector" localSheetId="0">'[3]Postcode sector lookup'!$A$9</definedName>
    <definedName name="PostcodeSector" localSheetId="1">'Postcode sector lookup'!$A$9</definedName>
    <definedName name="PostcodeSector">'[2]Postcode sector lookup'!$A$9</definedName>
    <definedName name="RowMatchForSector" localSheetId="0">'[3]Postcode sector lookup'!#REF!</definedName>
    <definedName name="RowMatchForSector" localSheetId="1">'Postcode sector lookup'!#REF!</definedName>
    <definedName name="RowMatchForSector">'[2]Postcode sector lookup'!#REF!</definedName>
    <definedName name="SecondBitOfPostcode" localSheetId="0">'[3]Postcode sector lookup'!$L$7</definedName>
    <definedName name="SecondBitOfPostcode" localSheetId="1">'Postcode sector lookup'!$L$7</definedName>
    <definedName name="SecondBitOfPostcode">'[2]Postcode sector lookup'!$L$7</definedName>
    <definedName name="WhichFirm" localSheetId="0">#REF!</definedName>
    <definedName name="WhichFirm" localSheetId="1">'Postcode sector lookup'!$A$25:$A$38</definedName>
    <definedName name="WhichFirm">'[4]Postcode sector lookup'!$A$25:$A$38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Council of Mortgage Lenders</author>
  </authors>
  <commentList>
    <comment ref="P1" authorId="0" shapeId="0" xr:uid="{00000000-0006-0000-0000-00000100000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<sst xmlns="http://schemas.openxmlformats.org/spreadsheetml/2006/main" count="2214" uniqueCount="332">
  <si>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</si>
  <si>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</si>
  <si>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</si>
  <si>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</si>
  <si>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</si>
  <si>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</si>
  <si>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</si>
  <si>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</si>
  <si>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</si>
  <si>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</si>
  <si>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</si>
  <si>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</si>
  <si>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</si>
  <si>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</si>
  <si>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</si>
  <si>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</si>
  <si>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</si>
  <si>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</si>
  <si>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</si>
  <si>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</si>
  <si>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</si>
  <si>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</si>
  <si>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</si>
  <si>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</si>
  <si>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</si>
  <si>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</si>
  <si>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</si>
  <si>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</si>
  <si>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</si>
  <si>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</si>
  <si>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</si>
  <si>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</si>
  <si>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</si>
  <si>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</si>
  <si>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</si>
  <si>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</si>
  <si>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</si>
  <si>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</si>
  <si>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</si>
  <si>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</si>
  <si>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</si>
  <si>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</si>
  <si>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</si>
  <si>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</si>
  <si>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</si>
  <si>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</si>
  <si>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</si>
  <si>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</si>
  <si>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</si>
  <si>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</si>
  <si>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</si>
  <si>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</si>
  <si>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</si>
  <si>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</si>
  <si>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</si>
  <si>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</si>
  <si>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</si>
  <si>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</si>
  <si>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</si>
  <si>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</si>
  <si>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</si>
  <si>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</si>
  <si>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</si>
  <si>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</si>
  <si>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</si>
  <si>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</si>
  <si>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</si>
  <si>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</si>
  <si>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</si>
  <si>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</si>
  <si>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</si>
  <si>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</si>
  <si>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</si>
  <si>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</si>
  <si>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</si>
  <si>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</si>
  <si>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</si>
  <si>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</si>
  <si>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</si>
  <si>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</si>
  <si>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</si>
  <si>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</si>
  <si>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</si>
  <si>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</si>
  <si>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</si>
  <si>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</si>
  <si>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</si>
  <si>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</si>
  <si>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</si>
  <si>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</si>
  <si>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</si>
  <si>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</si>
  <si>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</si>
  <si>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</si>
  <si>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</si>
  <si>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</si>
  <si>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</si>
  <si>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</si>
  <si>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</si>
  <si>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</si>
  <si>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</si>
  <si>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</si>
  <si>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</si>
  <si>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</si>
  <si>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</si>
  <si>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</si>
  <si>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</si>
  <si>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</si>
  <si>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</si>
  <si>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</si>
  <si>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</si>
  <si>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</si>
  <si>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</si>
  <si>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</si>
  <si>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</si>
  <si>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</si>
  <si>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</si>
  <si>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</si>
  <si>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</si>
  <si>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</si>
  <si>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</si>
  <si>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</si>
  <si>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</si>
  <si>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</si>
  <si>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</si>
  <si>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</si>
  <si>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</si>
  <si>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</si>
  <si>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</si>
  <si>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</si>
  <si>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</si>
  <si>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</si>
  <si>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</si>
  <si>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</si>
  <si>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</si>
  <si>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</si>
  <si>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</si>
  <si>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</si>
  <si>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</si>
  <si>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</si>
  <si>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</si>
  <si>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</si>
  <si>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</si>
  <si>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</si>
  <si>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</si>
  <si>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</si>
  <si>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</si>
  <si>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</si>
  <si>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</si>
  <si>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</si>
  <si>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</si>
  <si>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</si>
  <si>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</si>
  <si>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</si>
  <si>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</si>
  <si>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</si>
  <si>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</si>
  <si>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</si>
  <si>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</si>
  <si>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</si>
  <si>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</si>
  <si>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</si>
  <si>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</si>
  <si>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</si>
  <si>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</si>
  <si>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</si>
  <si>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</si>
  <si>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</si>
  <si>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</si>
  <si>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</si>
  <si>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</si>
  <si>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</si>
  <si>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</si>
  <si>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</si>
  <si>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</si>
  <si>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</si>
  <si>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</si>
  <si>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</si>
  <si>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</si>
  <si>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</si>
  <si>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</si>
  <si>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</si>
  <si>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</si>
  <si>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</si>
  <si>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</si>
  <si>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</si>
  <si>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</si>
  <si>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</si>
  <si>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</si>
  <si>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</si>
  <si>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</si>
  <si>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</si>
  <si>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</si>
  <si>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</si>
  <si>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</si>
  <si>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</si>
  <si>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</si>
  <si>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</si>
  <si>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</si>
  <si>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</si>
  <si>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</si>
  <si>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</si>
  <si>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</si>
  <si>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</si>
  <si>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</si>
  <si>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</si>
  <si>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</si>
  <si>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</si>
  <si>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</si>
  <si>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</si>
  <si>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</si>
  <si>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</si>
  <si>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</si>
  <si>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</si>
  <si>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</si>
  <si>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</si>
  <si>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</si>
  <si>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</si>
  <si>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</si>
  <si>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</si>
  <si>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</si>
  <si>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</si>
  <si>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</si>
  <si>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</si>
  <si>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</si>
  <si>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</si>
  <si>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</si>
  <si>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</si>
  <si>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</si>
  <si>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</si>
  <si>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</si>
  <si>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</si>
  <si>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</si>
  <si>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</si>
  <si>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</si>
  <si>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</si>
  <si>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</si>
  <si>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</si>
  <si>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</si>
  <si>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</si>
  <si>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</si>
  <si>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</si>
  <si>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</si>
  <si>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</si>
  <si>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</si>
  <si>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</si>
  <si>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</si>
  <si>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</si>
  <si>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</si>
  <si>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</si>
  <si>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</si>
  <si>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</si>
  <si>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</si>
  <si>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</si>
  <si>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</si>
  <si>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</si>
  <si>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</si>
  <si>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</si>
  <si>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</si>
  <si>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</si>
  <si>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</si>
  <si>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</si>
  <si>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</si>
  <si>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</si>
  <si>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</si>
  <si>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</si>
  <si>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</si>
  <si>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</si>
  <si>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</si>
  <si>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</si>
  <si>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</si>
  <si>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</si>
  <si>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</si>
  <si>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</si>
  <si>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</si>
  <si>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</si>
  <si>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</si>
  <si>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</si>
  <si>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</si>
  <si>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</si>
  <si>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</si>
  <si>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</si>
  <si>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</si>
  <si>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</si>
  <si>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</si>
  <si>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</si>
  <si>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</si>
  <si>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</si>
  <si>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</si>
  <si>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</si>
  <si>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</si>
  <si>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</si>
  <si>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</si>
  <si>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</si>
  <si>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</si>
  <si>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</si>
  <si>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</si>
  <si>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</si>
  <si>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</si>
  <si>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</si>
  <si>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</si>
  <si>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</si>
  <si>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</si>
  <si>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</si>
  <si>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</si>
  <si>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</si>
  <si>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</si>
  <si>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</si>
  <si>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</si>
  <si>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</si>
  <si>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</si>
  <si>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</si>
  <si>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</si>
  <si>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</si>
  <si>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</si>
  <si>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</si>
  <si>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</si>
  <si>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</si>
  <si>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</si>
  <si>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</si>
  <si>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</si>
  <si>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</si>
  <si>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</si>
  <si>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</si>
  <si>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</si>
  <si>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</si>
  <si>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</si>
  <si>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</si>
  <si>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2019 Q2</t>
  </si>
  <si>
    <t>Postcode sector lookup: Value of residential mortgage loans outstanding, end-2019 Q2</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</si>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</sst>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8" formatCode="0.0%"/>
  </numFmts>
  <fonts count="5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6" fillId="0" borderId="0"/>
    <xf numFmtId="0" fontId="13" fillId="0" borderId="0"/>
    <xf numFmtId="0" fontId="12" fillId="0" borderId="0"/>
    <xf numFmtId="0" fontId="22" fillId="0" borderId="0" applyNumberFormat="0" applyFill="0" applyBorder="0" applyAlignment="0" applyProtection="0"/>
    <xf numFmtId="0" fontId="23" fillId="0" borderId="1" applyNumberFormat="0" applyFill="0" applyAlignment="0" applyProtection="0"/>
    <xf numFmtId="0" fontId="24" fillId="0" borderId="2" applyNumberFormat="0" applyFill="0" applyAlignment="0" applyProtection="0"/>
    <xf numFmtId="0" fontId="25" fillId="0" borderId="3" applyNumberFormat="0" applyFill="0" applyAlignment="0" applyProtection="0"/>
    <xf numFmtId="0" fontId="25" fillId="0" borderId="0" applyNumberFormat="0" applyFill="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0" applyNumberFormat="0" applyBorder="0" applyAlignment="0" applyProtection="0"/>
    <xf numFmtId="0" fontId="29" fillId="6" borderId="4" applyNumberFormat="0" applyAlignment="0" applyProtection="0"/>
    <xf numFmtId="0" fontId="30" fillId="7" borderId="5" applyNumberFormat="0" applyAlignment="0" applyProtection="0"/>
    <xf numFmtId="0" fontId="31" fillId="7" borderId="4" applyNumberFormat="0" applyAlignment="0" applyProtection="0"/>
    <xf numFmtId="0" fontId="32" fillId="0" borderId="6" applyNumberFormat="0" applyFill="0" applyAlignment="0" applyProtection="0"/>
    <xf numFmtId="0" fontId="33" fillId="8" borderId="7"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37" fillId="33" borderId="0" applyNumberFormat="0" applyBorder="0" applyAlignment="0" applyProtection="0"/>
    <xf numFmtId="0" fontId="11" fillId="0" borderId="0"/>
    <xf numFmtId="0" fontId="11" fillId="9" borderId="8" applyNumberFormat="0" applyFont="0" applyAlignment="0" applyProtection="0"/>
    <xf numFmtId="0" fontId="10" fillId="0" borderId="0"/>
    <xf numFmtId="165" fontId="39" fillId="0" borderId="0" applyFont="0" applyFill="0" applyBorder="0" applyAlignment="0" applyProtection="0"/>
    <xf numFmtId="165" fontId="16" fillId="0" borderId="0" applyFont="0" applyFill="0" applyBorder="0" applyAlignment="0" applyProtection="0"/>
    <xf numFmtId="164" fontId="39" fillId="0" borderId="0" applyFont="0" applyFill="0" applyBorder="0" applyAlignment="0" applyProtection="0"/>
    <xf numFmtId="0" fontId="9" fillId="0" borderId="0"/>
    <xf numFmtId="9" fontId="39" fillId="0" borderId="0" applyFont="0" applyFill="0" applyBorder="0" applyAlignment="0" applyProtection="0"/>
    <xf numFmtId="9" fontId="16" fillId="0" borderId="0" applyFont="0" applyFill="0" applyBorder="0" applyAlignment="0" applyProtection="0"/>
    <xf numFmtId="0" fontId="8" fillId="0" borderId="0"/>
    <xf numFmtId="0" fontId="8" fillId="0" borderId="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8" fillId="9" borderId="8" applyNumberFormat="0" applyFont="0" applyAlignment="0" applyProtection="0"/>
    <xf numFmtId="0" fontId="8" fillId="0" borderId="0"/>
    <xf numFmtId="0" fontId="8" fillId="0" borderId="0"/>
    <xf numFmtId="0" fontId="16" fillId="0" borderId="0"/>
    <xf numFmtId="0" fontId="7" fillId="0" borderId="0"/>
    <xf numFmtId="165" fontId="40" fillId="0" borderId="0" applyFont="0" applyFill="0" applyBorder="0" applyAlignment="0" applyProtection="0"/>
    <xf numFmtId="165" fontId="14" fillId="0" borderId="0" applyFont="0" applyFill="0" applyBorder="0" applyAlignment="0" applyProtection="0"/>
    <xf numFmtId="165" fontId="16" fillId="0" borderId="0" applyFont="0" applyFill="0" applyBorder="0" applyAlignment="0" applyProtection="0"/>
    <xf numFmtId="165" fontId="14"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4" fillId="0" borderId="0" applyFont="0" applyFill="0" applyBorder="0" applyAlignment="0" applyProtection="0"/>
    <xf numFmtId="165" fontId="40" fillId="0" borderId="0" applyFont="0" applyFill="0" applyBorder="0" applyAlignment="0" applyProtection="0"/>
    <xf numFmtId="164" fontId="39" fillId="0" borderId="0" applyFont="0" applyFill="0" applyBorder="0" applyAlignment="0" applyProtection="0"/>
    <xf numFmtId="164" fontId="40" fillId="0" borderId="0" applyFont="0" applyFill="0" applyBorder="0" applyAlignment="0" applyProtection="0"/>
    <xf numFmtId="164" fontId="14" fillId="0" borderId="0" applyFont="0" applyFill="0" applyBorder="0" applyAlignment="0" applyProtection="0"/>
    <xf numFmtId="0" fontId="7" fillId="0" borderId="0"/>
    <xf numFmtId="0" fontId="7" fillId="0" borderId="0"/>
    <xf numFmtId="0" fontId="16" fillId="0" borderId="0"/>
    <xf numFmtId="0" fontId="7" fillId="0" borderId="0"/>
    <xf numFmtId="0" fontId="16" fillId="0" borderId="0"/>
    <xf numFmtId="0" fontId="16"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40" fillId="0" borderId="0" applyFont="0" applyFill="0" applyBorder="0" applyAlignment="0" applyProtection="0"/>
    <xf numFmtId="165" fontId="14"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4" fillId="0" borderId="0" applyFont="0" applyFill="0" applyBorder="0" applyAlignment="0" applyProtection="0"/>
    <xf numFmtId="164" fontId="39" fillId="0" borderId="0" applyFont="0" applyFill="0" applyBorder="0" applyAlignment="0" applyProtection="0"/>
    <xf numFmtId="164" fontId="16" fillId="0" borderId="0" applyFont="0" applyFill="0" applyBorder="0" applyAlignment="0" applyProtection="0"/>
    <xf numFmtId="0" fontId="25" fillId="0" borderId="0" applyNumberFormat="0" applyFill="0" applyBorder="0" applyAlignment="0" applyProtection="0"/>
    <xf numFmtId="0" fontId="7" fillId="0" borderId="0"/>
    <xf numFmtId="0" fontId="6" fillId="0" borderId="0"/>
    <xf numFmtId="0" fontId="6" fillId="0" borderId="0"/>
    <xf numFmtId="0" fontId="6" fillId="0" borderId="0"/>
    <xf numFmtId="0" fontId="6"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1" fillId="0" borderId="0" applyNumberFormat="0" applyFill="0" applyBorder="0" applyAlignment="0" applyProtection="0"/>
    <xf numFmtId="165" fontId="14" fillId="0" borderId="0" applyFon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8" applyNumberFormat="0" applyFont="0" applyAlignment="0" applyProtection="0"/>
    <xf numFmtId="0" fontId="4" fillId="0" borderId="0"/>
    <xf numFmtId="165" fontId="39" fillId="0" borderId="0" applyFont="0" applyFill="0" applyBorder="0" applyAlignment="0" applyProtection="0"/>
    <xf numFmtId="165" fontId="16" fillId="0" borderId="0" applyFont="0" applyFill="0" applyBorder="0" applyAlignment="0" applyProtection="0"/>
    <xf numFmtId="164" fontId="39" fillId="0" borderId="0" applyFont="0" applyFill="0" applyBorder="0" applyAlignment="0" applyProtection="0"/>
    <xf numFmtId="0" fontId="4" fillId="0" borderId="0"/>
    <xf numFmtId="165" fontId="14"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9" fillId="0" borderId="0" applyFont="0" applyFill="0" applyBorder="0" applyAlignment="0" applyProtection="0"/>
    <xf numFmtId="165" fontId="16" fillId="0" borderId="0" applyFont="0" applyFill="0" applyBorder="0" applyAlignment="0" applyProtection="0"/>
    <xf numFmtId="164" fontId="39" fillId="0" borderId="0" applyFont="0" applyFill="0" applyBorder="0" applyAlignment="0" applyProtection="0"/>
    <xf numFmtId="0" fontId="3" fillId="0" borderId="0"/>
    <xf numFmtId="165" fontId="14"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9" fillId="0" borderId="0" applyFont="0" applyFill="0" applyBorder="0" applyAlignment="0" applyProtection="0"/>
    <xf numFmtId="165" fontId="16" fillId="0" borderId="0" applyFont="0" applyFill="0" applyBorder="0" applyAlignment="0" applyProtection="0"/>
    <xf numFmtId="164" fontId="39" fillId="0" borderId="0" applyFont="0" applyFill="0" applyBorder="0" applyAlignment="0" applyProtection="0"/>
    <xf numFmtId="0" fontId="2" fillId="0" borderId="0"/>
  </cellStyleXfs>
  <cellXfs count="68">
    <xf numFmtId="0" fontId="0" fillId="0" borderId="0" xfId="0"/>
    <xf numFmtId="0" fontId="17" fillId="0" borderId="0" xfId="1" applyFont="1" applyAlignment="1">
      <alignment vertical="center"/>
    </xf>
    <xf numFmtId="0" fontId="18" fillId="0" borderId="0" xfId="1" applyFont="1"/>
    <xf numFmtId="0" fontId="16" fillId="0" borderId="0" xfId="1"/>
    <xf numFmtId="0" fontId="17" fillId="0" borderId="0" xfId="1" applyFont="1"/>
    <xf numFmtId="0" fontId="19" fillId="0" borderId="0" xfId="1" applyFont="1" applyAlignment="1">
      <alignment horizontal="left" vertical="center"/>
    </xf>
    <xf numFmtId="0" fontId="20" fillId="0" borderId="0" xfId="1" applyFont="1"/>
    <xf numFmtId="0" fontId="17" fillId="0" borderId="0" xfId="1" applyFont="1" applyAlignment="1">
      <alignment horizontal="left" vertical="center"/>
    </xf>
    <xf numFmtId="0" fontId="16" fillId="0" borderId="0" xfId="1" applyAlignment="1">
      <alignment wrapText="1"/>
    </xf>
    <xf numFmtId="0" fontId="36"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5" fillId="2" borderId="0" xfId="127" applyFill="1"/>
    <xf numFmtId="0" fontId="41" fillId="0" borderId="0" xfId="127" applyFont="1"/>
    <xf numFmtId="0" fontId="5" fillId="0" borderId="0" xfId="127"/>
    <xf numFmtId="0" fontId="43" fillId="0" borderId="11" xfId="127" applyFont="1" applyBorder="1" applyAlignment="1">
      <alignment horizontal="center" vertical="center" wrapText="1"/>
    </xf>
    <xf numFmtId="0" fontId="43" fillId="0" borderId="11" xfId="127" applyFont="1" applyBorder="1" applyAlignment="1">
      <alignment horizontal="center" vertical="center"/>
    </xf>
    <xf numFmtId="0" fontId="43" fillId="0" borderId="13" xfId="127" applyFont="1" applyBorder="1" applyAlignment="1">
      <alignment horizontal="center" vertical="center" wrapText="1"/>
    </xf>
    <xf numFmtId="0" fontId="43" fillId="0" borderId="13" xfId="127" applyFont="1" applyBorder="1" applyAlignment="1">
      <alignment vertical="center"/>
    </xf>
    <xf numFmtId="0" fontId="42" fillId="0" borderId="13" xfId="127" applyFont="1" applyBorder="1" applyAlignment="1">
      <alignment vertical="center" wrapText="1"/>
    </xf>
    <xf numFmtId="0" fontId="5" fillId="2" borderId="14" xfId="127" applyFill="1" applyBorder="1"/>
    <xf numFmtId="0" fontId="5" fillId="2" borderId="15" xfId="127" applyFill="1" applyBorder="1"/>
    <xf numFmtId="0" fontId="42" fillId="0" borderId="14" xfId="127" applyFont="1" applyBorder="1" applyAlignment="1">
      <alignment vertical="center" wrapText="1"/>
    </xf>
    <xf numFmtId="0" fontId="5" fillId="2" borderId="13" xfId="127" applyFill="1" applyBorder="1"/>
    <xf numFmtId="0" fontId="5" fillId="2" borderId="16" xfId="127" applyFill="1" applyBorder="1"/>
    <xf numFmtId="0" fontId="42" fillId="0" borderId="11" xfId="127" applyFont="1" applyBorder="1" applyAlignment="1">
      <alignment vertical="center" wrapText="1"/>
    </xf>
    <xf numFmtId="0" fontId="45" fillId="2" borderId="11" xfId="127" applyFont="1" applyFill="1" applyBorder="1"/>
    <xf numFmtId="0" fontId="45" fillId="2" borderId="17" xfId="127" applyFont="1" applyFill="1" applyBorder="1"/>
    <xf numFmtId="0" fontId="45" fillId="2" borderId="13" xfId="127" applyFont="1" applyFill="1" applyBorder="1"/>
    <xf numFmtId="0" fontId="45" fillId="2" borderId="16" xfId="127" applyFont="1" applyFill="1" applyBorder="1"/>
    <xf numFmtId="3" fontId="5" fillId="2" borderId="14" xfId="127" applyNumberFormat="1" applyFill="1" applyBorder="1"/>
    <xf numFmtId="3" fontId="5" fillId="2" borderId="15" xfId="127" applyNumberFormat="1" applyFill="1" applyBorder="1"/>
    <xf numFmtId="3" fontId="5" fillId="2" borderId="13" xfId="127" applyNumberFormat="1" applyFill="1" applyBorder="1"/>
    <xf numFmtId="0" fontId="47" fillId="0" borderId="0" xfId="4" applyFont="1" applyAlignment="1">
      <alignment vertical="top"/>
    </xf>
    <xf numFmtId="0" fontId="5" fillId="0" borderId="0" xfId="127" applyAlignment="1">
      <alignment vertical="top"/>
    </xf>
    <xf numFmtId="0" fontId="36" fillId="0" borderId="0" xfId="127" applyFont="1" applyAlignment="1">
      <alignment horizontal="right" vertical="top"/>
    </xf>
    <xf numFmtId="0" fontId="48" fillId="0" borderId="0" xfId="4" applyFont="1" applyAlignment="1">
      <alignment vertical="top"/>
    </xf>
    <xf numFmtId="0" fontId="36" fillId="0" borderId="0" xfId="127" applyFont="1" applyAlignment="1">
      <alignment horizontal="right"/>
    </xf>
    <xf numFmtId="0" fontId="49" fillId="35" borderId="18" xfId="127" applyFont="1" applyFill="1" applyBorder="1"/>
    <xf numFmtId="0" fontId="36" fillId="0" borderId="0" xfId="127" applyFont="1" applyAlignment="1">
      <alignment horizontal="left"/>
    </xf>
    <xf numFmtId="0" fontId="36" fillId="0" borderId="0" xfId="127" applyFont="1"/>
    <xf numFmtId="0" fontId="36" fillId="36" borderId="18" xfId="127" applyFont="1" applyFill="1" applyBorder="1" applyAlignment="1">
      <alignment horizontal="left" vertical="top"/>
    </xf>
    <xf numFmtId="166" fontId="0" fillId="0" borderId="0" xfId="128" applyNumberFormat="1" applyFont="1"/>
    <xf numFmtId="0" fontId="36" fillId="34" borderId="18" xfId="127" applyFont="1" applyFill="1" applyBorder="1" applyAlignment="1">
      <alignment horizontal="left" vertical="top"/>
    </xf>
    <xf numFmtId="0" fontId="36" fillId="34" borderId="18" xfId="127" applyFont="1" applyFill="1" applyBorder="1" applyAlignment="1">
      <alignment horizontal="right" vertical="top"/>
    </xf>
    <xf numFmtId="0" fontId="36" fillId="0" borderId="0" xfId="127" applyFont="1" applyAlignment="1">
      <alignment horizontal="left" vertical="top"/>
    </xf>
    <xf numFmtId="0" fontId="50" fillId="0" borderId="0" xfId="127" applyFont="1"/>
    <xf numFmtId="166" fontId="36" fillId="36" borderId="18" xfId="128" applyNumberFormat="1" applyFont="1" applyFill="1" applyBorder="1" applyAlignment="1">
      <alignment horizontal="left"/>
    </xf>
    <xf numFmtId="168" fontId="0" fillId="0" borderId="0" xfId="129" applyNumberFormat="1" applyFont="1"/>
    <xf numFmtId="9" fontId="0" fillId="0" borderId="0" xfId="129" applyFont="1"/>
    <xf numFmtId="0" fontId="51" fillId="0" borderId="19" xfId="130" applyBorder="1" applyAlignment="1">
      <alignment vertical="top" wrapText="1"/>
    </xf>
    <xf numFmtId="0" fontId="36" fillId="36" borderId="18" xfId="127" applyFont="1" applyFill="1" applyBorder="1" applyAlignment="1" applyProtection="1">
      <alignment horizontal="left" vertical="top"/>
      <protection locked="0"/>
    </xf>
    <xf numFmtId="0" fontId="36" fillId="0" borderId="0" xfId="0" applyFont="1" applyAlignment="1">
      <alignment horizontal="right" vertical="top"/>
    </xf>
    <xf numFmtId="3" fontId="10" fillId="0" borderId="0" xfId="46" applyNumberFormat="1" applyAlignment="1">
      <alignment horizontal="right"/>
    </xf>
    <xf numFmtId="0" fontId="42" fillId="0" borderId="10" xfId="127" applyFont="1" applyBorder="1" applyAlignment="1">
      <alignment vertical="center"/>
    </xf>
    <xf numFmtId="0" fontId="42" fillId="0" borderId="12" xfId="127" applyFont="1" applyBorder="1" applyAlignment="1">
      <alignment vertical="center"/>
    </xf>
    <xf numFmtId="0" fontId="17" fillId="0" borderId="0" xfId="1" applyFont="1"/>
    <xf numFmtId="0" fontId="16" fillId="0" borderId="0" xfId="1"/>
    <xf numFmtId="0" fontId="17" fillId="0" borderId="0" xfId="1" applyFont="1" applyAlignment="1">
      <alignment horizontal="left" vertical="center" wrapText="1"/>
    </xf>
    <xf numFmtId="0" fontId="16" fillId="0" borderId="0" xfId="1" applyAlignment="1">
      <alignment horizontal="left" vertical="center" wrapText="1"/>
    </xf>
    <xf numFmtId="0" fontId="16" fillId="0" borderId="0" xfId="1" applyAlignment="1">
      <alignment horizontal="center" vertical="center"/>
    </xf>
    <xf numFmtId="0" fontId="17" fillId="0" borderId="0" xfId="1" applyFont="1" applyAlignment="1">
      <alignment wrapText="1"/>
    </xf>
    <xf numFmtId="0" fontId="16" fillId="0" borderId="0" xfId="1" applyAlignment="1">
      <alignment wrapText="1"/>
    </xf>
    <xf numFmtId="0" fontId="21" fillId="0" borderId="0" xfId="1" applyFont="1" applyAlignment="1">
      <alignment wrapText="1"/>
    </xf>
    <xf numFmtId="0" fontId="16" fillId="0" borderId="0" xfId="1" applyAlignment="1">
      <alignment vertical="center"/>
    </xf>
    <xf numFmtId="17" fontId="38" fillId="0" borderId="0" xfId="0" applyNumberFormat="1" applyFont="1" applyAlignment="1">
      <alignment horizontal="left"/>
    </xf>
    <xf numFmtId="0" fontId="38" fillId="0" borderId="0" xfId="0" applyFont="1" applyAlignment="1">
      <alignment horizontal="left"/>
    </xf>
  </cellXfs>
  <cellStyles count="197">
    <cellStyle name="20% - Accent1" xfId="21" builtinId="30" customBuiltin="1"/>
    <cellStyle name="20% - Accent1 2" xfId="55" xr:uid="{00000000-0005-0000-0000-000001000000}"/>
    <cellStyle name="20% - Accent1 3" xfId="134" xr:uid="{00000000-0005-0000-0000-00008A000000}"/>
    <cellStyle name="20% - Accent1 4" xfId="156" xr:uid="{00000000-0005-0000-0000-0000A0000000}"/>
    <cellStyle name="20% - Accent1 5" xfId="178" xr:uid="{00000000-0005-0000-0000-0000B6000000}"/>
    <cellStyle name="20% - Accent2" xfId="25" builtinId="34" customBuiltin="1"/>
    <cellStyle name="20% - Accent2 2" xfId="57" xr:uid="{00000000-0005-0000-0000-000003000000}"/>
    <cellStyle name="20% - Accent2 3" xfId="136" xr:uid="{00000000-0005-0000-0000-00008B000000}"/>
    <cellStyle name="20% - Accent2 4" xfId="158" xr:uid="{00000000-0005-0000-0000-0000A1000000}"/>
    <cellStyle name="20% - Accent2 5" xfId="180" xr:uid="{00000000-0005-0000-0000-0000B7000000}"/>
    <cellStyle name="20% - Accent3" xfId="29" builtinId="38" customBuiltin="1"/>
    <cellStyle name="20% - Accent3 2" xfId="59" xr:uid="{00000000-0005-0000-0000-000005000000}"/>
    <cellStyle name="20% - Accent3 3" xfId="138" xr:uid="{00000000-0005-0000-0000-00008C000000}"/>
    <cellStyle name="20% - Accent3 4" xfId="160" xr:uid="{00000000-0005-0000-0000-0000A2000000}"/>
    <cellStyle name="20% - Accent3 5" xfId="182" xr:uid="{00000000-0005-0000-0000-0000B8000000}"/>
    <cellStyle name="20% - Accent4" xfId="33" builtinId="42" customBuiltin="1"/>
    <cellStyle name="20% - Accent4 2" xfId="61" xr:uid="{00000000-0005-0000-0000-000007000000}"/>
    <cellStyle name="20% - Accent4 3" xfId="140" xr:uid="{00000000-0005-0000-0000-00008D000000}"/>
    <cellStyle name="20% - Accent4 4" xfId="162" xr:uid="{00000000-0005-0000-0000-0000A3000000}"/>
    <cellStyle name="20% - Accent4 5" xfId="184" xr:uid="{00000000-0005-0000-0000-0000B9000000}"/>
    <cellStyle name="20% - Accent5" xfId="37" builtinId="46" customBuiltin="1"/>
    <cellStyle name="20% - Accent5 2" xfId="63" xr:uid="{00000000-0005-0000-0000-000009000000}"/>
    <cellStyle name="20% - Accent5 3" xfId="142" xr:uid="{00000000-0005-0000-0000-00008E000000}"/>
    <cellStyle name="20% - Accent5 4" xfId="164" xr:uid="{00000000-0005-0000-0000-0000A4000000}"/>
    <cellStyle name="20% - Accent5 5" xfId="186" xr:uid="{00000000-0005-0000-0000-0000BA000000}"/>
    <cellStyle name="20% - Accent6" xfId="41" builtinId="50" customBuiltin="1"/>
    <cellStyle name="20% - Accent6 2" xfId="65" xr:uid="{00000000-0005-0000-0000-00000B000000}"/>
    <cellStyle name="20% - Accent6 3" xfId="144" xr:uid="{00000000-0005-0000-0000-00008F000000}"/>
    <cellStyle name="20% - Accent6 4" xfId="166" xr:uid="{00000000-0005-0000-0000-0000A5000000}"/>
    <cellStyle name="20% - Accent6 5" xfId="188" xr:uid="{00000000-0005-0000-0000-0000BB000000}"/>
    <cellStyle name="40% - Accent1" xfId="22" builtinId="31" customBuiltin="1"/>
    <cellStyle name="40% - Accent1 2" xfId="56" xr:uid="{00000000-0005-0000-0000-00000D000000}"/>
    <cellStyle name="40% - Accent1 3" xfId="135" xr:uid="{00000000-0005-0000-0000-000090000000}"/>
    <cellStyle name="40% - Accent1 4" xfId="157" xr:uid="{00000000-0005-0000-0000-0000A6000000}"/>
    <cellStyle name="40% - Accent1 5" xfId="179" xr:uid="{00000000-0005-0000-0000-0000BC000000}"/>
    <cellStyle name="40% - Accent2" xfId="26" builtinId="35" customBuiltin="1"/>
    <cellStyle name="40% - Accent2 2" xfId="58" xr:uid="{00000000-0005-0000-0000-00000F000000}"/>
    <cellStyle name="40% - Accent2 3" xfId="137" xr:uid="{00000000-0005-0000-0000-000091000000}"/>
    <cellStyle name="40% - Accent2 4" xfId="159" xr:uid="{00000000-0005-0000-0000-0000A7000000}"/>
    <cellStyle name="40% - Accent2 5" xfId="181" xr:uid="{00000000-0005-0000-0000-0000BD000000}"/>
    <cellStyle name="40% - Accent3" xfId="30" builtinId="39" customBuiltin="1"/>
    <cellStyle name="40% - Accent3 2" xfId="60" xr:uid="{00000000-0005-0000-0000-000011000000}"/>
    <cellStyle name="40% - Accent3 3" xfId="139" xr:uid="{00000000-0005-0000-0000-000092000000}"/>
    <cellStyle name="40% - Accent3 4" xfId="161" xr:uid="{00000000-0005-0000-0000-0000A8000000}"/>
    <cellStyle name="40% - Accent3 5" xfId="183" xr:uid="{00000000-0005-0000-0000-0000BE000000}"/>
    <cellStyle name="40% - Accent4" xfId="34" builtinId="43" customBuiltin="1"/>
    <cellStyle name="40% - Accent4 2" xfId="62" xr:uid="{00000000-0005-0000-0000-000013000000}"/>
    <cellStyle name="40% - Accent4 3" xfId="141" xr:uid="{00000000-0005-0000-0000-000093000000}"/>
    <cellStyle name="40% - Accent4 4" xfId="163" xr:uid="{00000000-0005-0000-0000-0000A9000000}"/>
    <cellStyle name="40% - Accent4 5" xfId="185" xr:uid="{00000000-0005-0000-0000-0000BF000000}"/>
    <cellStyle name="40% - Accent5" xfId="38" builtinId="47" customBuiltin="1"/>
    <cellStyle name="40% - Accent5 2" xfId="64" xr:uid="{00000000-0005-0000-0000-000015000000}"/>
    <cellStyle name="40% - Accent5 3" xfId="143" xr:uid="{00000000-0005-0000-0000-000094000000}"/>
    <cellStyle name="40% - Accent5 4" xfId="165" xr:uid="{00000000-0005-0000-0000-0000AA000000}"/>
    <cellStyle name="40% - Accent5 5" xfId="187" xr:uid="{00000000-0005-0000-0000-0000C0000000}"/>
    <cellStyle name="40% - Accent6" xfId="42" builtinId="51" customBuiltin="1"/>
    <cellStyle name="40% - Accent6 2" xfId="66" xr:uid="{00000000-0005-0000-0000-000017000000}"/>
    <cellStyle name="40% - Accent6 3" xfId="145" xr:uid="{00000000-0005-0000-0000-000095000000}"/>
    <cellStyle name="40% - Accent6 4" xfId="167" xr:uid="{00000000-0005-0000-0000-0000AB000000}"/>
    <cellStyle name="40% - Accent6 5" xfId="189" xr:uid="{00000000-0005-0000-0000-0000C1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12" xfId="153" xr:uid="{00000000-0005-0000-0000-0000AC000000}"/>
    <cellStyle name="Comma 13" xfId="175" xr:uid="{00000000-0005-0000-0000-0000C2000000}"/>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2 4" xfId="171" xr:uid="{00000000-0005-0000-0000-00001C000000}"/>
    <cellStyle name="Comma 2 5" xfId="193"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3 6" xfId="172" xr:uid="{00000000-0005-0000-0000-00001D000000}"/>
    <cellStyle name="Comma 3 7" xfId="194"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2 5" xfId="173" xr:uid="{00000000-0005-0000-0000-00001E000000}"/>
    <cellStyle name="Currency 2 6" xfId="195"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3 6" xfId="154" xr:uid="{00000000-0005-0000-0000-00002A000000}"/>
    <cellStyle name="Normal 3 7" xfId="176" xr:uid="{00000000-0005-0000-0000-00002A000000}"/>
    <cellStyle name="Normal 4" xfId="3" xr:uid="{00000000-0005-0000-0000-000062000000}"/>
    <cellStyle name="Normal 4 10" xfId="177" xr:uid="{00000000-0005-0000-0000-00002B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4 9" xfId="155"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5 8" xfId="168" xr:uid="{00000000-0005-0000-0000-00002C000000}"/>
    <cellStyle name="Normal 5 9" xfId="190" xr:uid="{00000000-0005-0000-0000-00002C000000}"/>
    <cellStyle name="Normal 6" xfId="46" xr:uid="{00000000-0005-0000-0000-00006F000000}"/>
    <cellStyle name="Normal 6 2" xfId="69" xr:uid="{00000000-0005-0000-0000-000070000000}"/>
    <cellStyle name="Normal 6 3" xfId="148" xr:uid="{00000000-0005-0000-0000-00002D000000}"/>
    <cellStyle name="Normal 6 4" xfId="170" xr:uid="{00000000-0005-0000-0000-00002D000000}"/>
    <cellStyle name="Normal 6 5" xfId="192" xr:uid="{00000000-0005-0000-0000-00002D000000}"/>
    <cellStyle name="Normal 7" xfId="50" xr:uid="{00000000-0005-0000-0000-000071000000}"/>
    <cellStyle name="Normal 7 2" xfId="70" xr:uid="{00000000-0005-0000-0000-000072000000}"/>
    <cellStyle name="Normal 7 3" xfId="152" xr:uid="{00000000-0005-0000-0000-00002E000000}"/>
    <cellStyle name="Normal 7 4" xfId="174" xr:uid="{00000000-0005-0000-0000-00002E000000}"/>
    <cellStyle name="Normal 7 5" xfId="196" xr:uid="{00000000-0005-0000-0000-00002E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Note 2 3" xfId="147" xr:uid="{00000000-0005-0000-0000-00002F000000}"/>
    <cellStyle name="Note 2 4" xfId="169" xr:uid="{00000000-0005-0000-0000-00002F000000}"/>
    <cellStyle name="Note 2 5" xfId="191"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08"/>
  <sheetViews>
    <sheetView zoomScaleNormal="100" workbookViewId="0"/>
  </sheetViews>
  <sheetFormatPr defaultRowHeight="15" x14ac:dyDescent="0.25"/>
  <cols>
    <col min="1" max="1" width="9" style="13"/>
    <col min="2" max="2" width="22.125" style="13" customWidth="1"/>
    <col min="3" max="3" width="10" style="13" customWidth="1"/>
    <col min="4" max="4" width="9.75" style="13" customWidth="1"/>
    <col min="5" max="5" width="11.75" style="13" customWidth="1"/>
    <col min="6" max="6" width="6" style="13" customWidth="1"/>
    <col min="7" max="7" width="3.375" style="13" customWidth="1"/>
    <col min="8" max="8" width="22.125" style="13" customWidth="1"/>
    <col min="9" max="15" width="9" style="13"/>
    <col min="16" max="16" width="17.25" style="13" customWidth="1"/>
    <col min="17" max="17" width="21" style="13" customWidth="1"/>
    <col min="18" max="18" width="9" style="13"/>
    <col min="19" max="20" width="17.125" style="13" customWidth="1"/>
    <col min="21" max="16384" width="9" style="13"/>
  </cols>
  <sheetData>
    <row r="1" spans="16:16" x14ac:dyDescent="0.25"/>
    <row r="99" spans="2:11" x14ac:dyDescent="0.25">
      <c r="B99" s="14" t="s">
        <v>291</v>
      </c>
      <c r="C99" s="15"/>
      <c r="D99" s="15"/>
      <c r="E99" s="15"/>
      <c r="F99" s="15"/>
      <c r="G99" s="15"/>
      <c r="H99" s="14" t="s">
        <v>292</v>
      </c>
    </row>
    <row r="100" spans="2:11" x14ac:dyDescent="0.25">
      <c r="B100" s="55"/>
      <c r="C100" s="16" t="s">
        <v>293</v>
      </c>
      <c r="D100" s="17" t="s">
        <v>294</v>
      </c>
      <c r="E100" s="16" t="s">
        <v>295</v>
      </c>
      <c r="F100" s="15"/>
      <c r="G100" s="15"/>
      <c r="H100" s="55"/>
      <c r="I100" s="16" t="s">
        <v>293</v>
      </c>
      <c r="J100" s="17" t="s">
        <v>294</v>
      </c>
      <c r="K100" s="16" t="s">
        <v>295</v>
      </c>
    </row>
    <row r="101" spans="2:11" x14ac:dyDescent="0.25">
      <c r="B101" s="56"/>
      <c r="C101" s="18"/>
      <c r="D101" s="19"/>
      <c r="E101" s="18" t="s">
        <v>296</v>
      </c>
      <c r="F101" s="15"/>
      <c r="G101" s="15"/>
      <c r="H101" s="56"/>
      <c r="I101" s="18"/>
      <c r="J101" s="19"/>
      <c r="K101" s="18" t="s">
        <v>296</v>
      </c>
    </row>
    <row r="102" spans="2:11" ht="25.5" x14ac:dyDescent="0.25">
      <c r="B102" s="20" t="s">
        <v>297</v>
      </c>
      <c r="C102" s="21"/>
      <c r="D102" s="21"/>
      <c r="E102" s="22"/>
      <c r="H102" s="20" t="s">
        <v>297</v>
      </c>
      <c r="I102" s="21"/>
      <c r="J102" s="21"/>
      <c r="K102" s="22"/>
    </row>
    <row r="103" spans="2:11" ht="25.5" x14ac:dyDescent="0.25">
      <c r="B103" s="23" t="s">
        <v>298</v>
      </c>
      <c r="C103" s="24"/>
      <c r="D103" s="24"/>
      <c r="E103" s="25"/>
      <c r="H103" s="23" t="s">
        <v>298</v>
      </c>
      <c r="I103" s="24"/>
      <c r="J103" s="24"/>
      <c r="K103" s="25"/>
    </row>
    <row r="104" spans="2:11" ht="38.25" x14ac:dyDescent="0.25">
      <c r="B104" s="26" t="s">
        <v>299</v>
      </c>
      <c r="C104" s="27"/>
      <c r="D104" s="27"/>
      <c r="E104" s="28"/>
      <c r="H104" s="26" t="s">
        <v>299</v>
      </c>
      <c r="I104" s="27"/>
      <c r="J104" s="27"/>
      <c r="K104" s="28"/>
    </row>
    <row r="105" spans="2:11" ht="51" x14ac:dyDescent="0.25">
      <c r="B105" s="20" t="s">
        <v>300</v>
      </c>
      <c r="C105" s="29"/>
      <c r="D105" s="29"/>
      <c r="E105" s="30"/>
      <c r="H105" s="20" t="s">
        <v>300</v>
      </c>
      <c r="I105" s="29"/>
      <c r="J105" s="29"/>
      <c r="K105" s="30"/>
    </row>
    <row r="106" spans="2:11" ht="25.5" x14ac:dyDescent="0.25">
      <c r="B106" s="23" t="s">
        <v>301</v>
      </c>
      <c r="C106" s="21"/>
      <c r="D106" s="21"/>
      <c r="E106" s="22"/>
      <c r="H106" s="23" t="s">
        <v>302</v>
      </c>
      <c r="I106" s="21"/>
      <c r="J106" s="21"/>
      <c r="K106" s="22"/>
    </row>
    <row r="107" spans="2:11" ht="38.25" x14ac:dyDescent="0.25">
      <c r="B107" s="23" t="s">
        <v>303</v>
      </c>
      <c r="C107" s="31"/>
      <c r="D107" s="31"/>
      <c r="E107" s="32"/>
      <c r="H107" s="23" t="s">
        <v>303</v>
      </c>
      <c r="I107" s="31"/>
      <c r="J107" s="31"/>
      <c r="K107" s="32"/>
    </row>
    <row r="108" spans="2:11" ht="25.5" x14ac:dyDescent="0.25">
      <c r="B108" s="23" t="s">
        <v>304</v>
      </c>
      <c r="C108" s="33"/>
      <c r="D108" s="24"/>
      <c r="E108" s="25"/>
      <c r="H108" s="23" t="s">
        <v>304</v>
      </c>
      <c r="I108" s="33"/>
      <c r="J108" s="24"/>
      <c r="K108" s="25"/>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38"/>
  <sheetViews>
    <sheetView showGridLines="0" zoomScaleNormal="100" workbookViewId="0"/>
  </sheetViews>
  <sheetFormatPr defaultRowHeight="16.5" customHeight="1" x14ac:dyDescent="0.25"/>
  <cols>
    <col min="1" max="1" width="32.625" style="15" customWidth="1"/>
    <col min="2" max="2" width="1.5" style="15" customWidth="1"/>
    <col min="3" max="3" width="29.25" style="15" customWidth="1"/>
    <col min="4" max="4" width="1.875" style="15" customWidth="1"/>
    <col min="5" max="5" width="55.375" style="15" customWidth="1"/>
    <col min="6" max="6" width="12.375" style="15" hidden="1" customWidth="1"/>
    <col min="7" max="29" width="8" style="15" hidden="1" customWidth="1"/>
    <col min="30" max="30" width="56.75" style="15" hidden="1" customWidth="1"/>
    <col min="31" max="31" width="17.75" style="15" hidden="1" customWidth="1"/>
    <col min="32" max="43" width="0" style="15" hidden="1" customWidth="1"/>
    <col min="44" max="16384" width="9" style="15"/>
  </cols>
  <sheetData>
    <row r="1" spans="1:30" ht="30" customHeight="1" x14ac:dyDescent="0.25">
      <c r="A1" s="34" t="s">
        <v>329</v>
      </c>
      <c r="B1" s="35"/>
      <c r="C1" s="36"/>
      <c r="D1" s="36"/>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5.25" customHeight="1" x14ac:dyDescent="0.25">
      <c r="A2" s="35"/>
      <c r="B2" s="35"/>
      <c r="C2" s="36"/>
      <c r="D2" s="36"/>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25.5" customHeight="1" x14ac:dyDescent="0.25">
      <c r="A3" s="37" t="s">
        <v>305</v>
      </c>
      <c r="B3" s="35"/>
      <c r="C3" s="36"/>
      <c r="D3" s="36"/>
      <c r="E3" s="35"/>
      <c r="F3" s="35"/>
      <c r="G3" s="35"/>
      <c r="H3" s="35"/>
      <c r="I3" s="35">
        <v>20</v>
      </c>
      <c r="J3" s="35">
        <v>19</v>
      </c>
      <c r="K3" s="35">
        <v>18</v>
      </c>
      <c r="L3" s="35">
        <v>17</v>
      </c>
      <c r="M3" s="35">
        <v>16</v>
      </c>
      <c r="N3" s="35">
        <v>15</v>
      </c>
      <c r="O3" s="35">
        <v>14</v>
      </c>
      <c r="P3" s="35">
        <v>13</v>
      </c>
      <c r="Q3" s="35">
        <v>12</v>
      </c>
      <c r="R3" s="35">
        <v>11</v>
      </c>
      <c r="S3" s="35">
        <v>10</v>
      </c>
      <c r="T3" s="35">
        <v>9</v>
      </c>
      <c r="U3" s="35">
        <v>8</v>
      </c>
      <c r="V3" s="35">
        <v>7</v>
      </c>
      <c r="W3" s="35">
        <v>6</v>
      </c>
      <c r="X3" s="35">
        <v>5</v>
      </c>
      <c r="Y3" s="35">
        <v>4</v>
      </c>
      <c r="Z3" s="35">
        <v>3</v>
      </c>
      <c r="AA3" s="35">
        <v>2</v>
      </c>
      <c r="AB3" s="35">
        <v>1</v>
      </c>
      <c r="AC3" s="35"/>
    </row>
    <row r="4" spans="1:30" ht="5.25" customHeight="1" thickBot="1" x14ac:dyDescent="0.3">
      <c r="C4" s="38"/>
      <c r="D4" s="38"/>
      <c r="I4" s="15" t="b">
        <f t="shared" ref="I4:AB4" si="0">ISNUMBER(VALUE(MID($G$7,I$3,1)))</f>
        <v>0</v>
      </c>
      <c r="J4" s="15" t="b">
        <f t="shared" si="0"/>
        <v>0</v>
      </c>
      <c r="K4" s="15" t="b">
        <f t="shared" si="0"/>
        <v>0</v>
      </c>
      <c r="L4" s="15" t="b">
        <f t="shared" si="0"/>
        <v>0</v>
      </c>
      <c r="M4" s="15" t="b">
        <f t="shared" si="0"/>
        <v>0</v>
      </c>
      <c r="N4" s="15" t="b">
        <f t="shared" si="0"/>
        <v>0</v>
      </c>
      <c r="O4" s="15" t="b">
        <f t="shared" si="0"/>
        <v>0</v>
      </c>
      <c r="P4" s="15" t="b">
        <f t="shared" si="0"/>
        <v>0</v>
      </c>
      <c r="Q4" s="15" t="b">
        <f t="shared" si="0"/>
        <v>0</v>
      </c>
      <c r="R4" s="15" t="b">
        <f t="shared" si="0"/>
        <v>0</v>
      </c>
      <c r="S4" s="15" t="b">
        <f t="shared" si="0"/>
        <v>0</v>
      </c>
      <c r="T4" s="15" t="b">
        <f t="shared" si="0"/>
        <v>0</v>
      </c>
      <c r="U4" s="15" t="b">
        <f t="shared" si="0"/>
        <v>0</v>
      </c>
      <c r="V4" s="15" t="b">
        <f t="shared" si="0"/>
        <v>0</v>
      </c>
      <c r="W4" s="15" t="b">
        <f t="shared" si="0"/>
        <v>0</v>
      </c>
      <c r="X4" s="15" t="b">
        <f t="shared" si="0"/>
        <v>1</v>
      </c>
      <c r="Y4" s="15" t="b">
        <f t="shared" si="0"/>
        <v>1</v>
      </c>
      <c r="Z4" s="15" t="b">
        <f t="shared" si="0"/>
        <v>1</v>
      </c>
      <c r="AA4" s="15" t="b">
        <f t="shared" si="0"/>
        <v>0</v>
      </c>
      <c r="AB4" s="15" t="b">
        <f t="shared" si="0"/>
        <v>0</v>
      </c>
    </row>
    <row r="5" spans="1:30" ht="27.75" customHeight="1" thickBot="1" x14ac:dyDescent="0.35">
      <c r="A5" s="39" t="s">
        <v>327</v>
      </c>
      <c r="C5" s="40" t="str">
        <f ca="1">IF(AND(LEN($A$5)&gt;0,LEN($A$5)&lt;5),"ERROR: INCOMPLETE POSTCODE",IF(OR($A5="",$A5="Type your postcode here"),"",IF(AND(NOT(ISBLANK($G$9)),NOT(ISNA($G$9)))=FALSE,"ERROR, INCOMPLETE OR INVALID","")))</f>
        <v/>
      </c>
      <c r="D5" s="38"/>
    </row>
    <row r="6" spans="1:30" ht="9" customHeight="1" x14ac:dyDescent="0.25">
      <c r="C6" s="38"/>
      <c r="D6" s="38"/>
    </row>
    <row r="7" spans="1:30" ht="24.75" customHeight="1" x14ac:dyDescent="0.25">
      <c r="A7" s="41" t="s">
        <v>306</v>
      </c>
      <c r="G7" s="15" t="str">
        <f>UPPER(SUBSTITUTE(A5," ",""))</f>
        <v>BT126FG</v>
      </c>
      <c r="H7" s="15" t="str">
        <f ca="1">FirstBitOfPostcode&amp;" "&amp;SecondBitOfPostcode</f>
        <v>BT12 6FG</v>
      </c>
      <c r="I7" s="15">
        <f ca="1">OFFSET($A$3,0,MATCH(TRUE,$4:$4,0)-1)</f>
        <v>5</v>
      </c>
      <c r="J7" s="15">
        <f>LEN(PostcodeNoSpaces)</f>
        <v>7</v>
      </c>
      <c r="K7" s="15" t="str">
        <f ca="1">TRIM(MID(PostcodeNoSpaces,1,PositionOfLastNumberInPostcodeString-1))</f>
        <v>BT12</v>
      </c>
      <c r="L7" s="15" t="str">
        <f ca="1">TRIM(MID(PostcodeNoSpaces,PositionOfLastNumberInPostcodeString,LengthOfPostcodeString-PositionOfLastNumberInPostcodeString+1))</f>
        <v>6FG</v>
      </c>
    </row>
    <row r="8" spans="1:30" ht="18" customHeight="1" thickBot="1" x14ac:dyDescent="0.3">
      <c r="A8" s="41" t="s">
        <v>307</v>
      </c>
      <c r="B8" s="35"/>
      <c r="C8" s="41" t="s">
        <v>308</v>
      </c>
      <c r="D8" s="38"/>
    </row>
    <row r="9" spans="1:30" ht="16.5" customHeight="1" thickBot="1" x14ac:dyDescent="0.3">
      <c r="A9" s="42" t="str">
        <f ca="1">IF(LEN(C5)&gt;0,"",FirstBitOfPostcode&amp;" "&amp;LEFT(SecondBitOfPostcode,1))</f>
        <v>BT12 6</v>
      </c>
      <c r="B9" s="43"/>
      <c r="C9" s="42" t="str">
        <f ca="1">PostcodeArea&amp;" - "&amp;VLOOKUP(PostcodeArea,'All sectors and area residuals'!$B:$C,2,0)</f>
        <v>BT - Northern Ireland</v>
      </c>
      <c r="D9" s="38"/>
      <c r="G9" s="44" t="str">
        <f ca="1">IF(ISNUMBER(VALUE(MID(PostcodeDistrict,2,1))),LEFT(PostcodeDistrict,1),LEFT(PostcodeDistrict,2))</f>
        <v>BT</v>
      </c>
      <c r="I9" s="45" t="str">
        <f ca="1">FirstBitOfPostcode</f>
        <v>BT12</v>
      </c>
    </row>
    <row r="10" spans="1:30" ht="16.5" customHeight="1" x14ac:dyDescent="0.25">
      <c r="C10" s="38"/>
      <c r="D10" s="38"/>
    </row>
    <row r="11" spans="1:30" ht="16.5" customHeight="1" thickBot="1" x14ac:dyDescent="0.3">
      <c r="A11" s="46" t="s">
        <v>309</v>
      </c>
      <c r="C11" s="41" t="s">
        <v>310</v>
      </c>
      <c r="D11" s="38"/>
      <c r="F11" s="47"/>
    </row>
    <row r="12" spans="1:30" s="35" customFormat="1" ht="18" customHeight="1" thickBot="1" x14ac:dyDescent="0.3">
      <c r="A12" s="46" t="s">
        <v>311</v>
      </c>
      <c r="B12" s="15"/>
      <c r="C12" s="52" t="s">
        <v>328</v>
      </c>
      <c r="D12" s="36"/>
      <c r="AD12" s="15"/>
    </row>
    <row r="13" spans="1:30" ht="16.5" customHeight="1" thickBot="1" x14ac:dyDescent="0.3">
      <c r="A13" s="46" t="s">
        <v>317</v>
      </c>
      <c r="B13" s="46"/>
      <c r="D13" s="38"/>
      <c r="F13" s="47"/>
    </row>
    <row r="14" spans="1:30" ht="16.5" customHeight="1" thickBot="1" x14ac:dyDescent="0.3">
      <c r="A14" s="48">
        <f ca="1">IF(ISERROR(VLOOKUP(PostcodeSector,'All sectors and area residuals'!$A:$E,MATCH($C$12,'All sectors and area residuals'!$1:$1,0),0)),"",VLOOKUP(PostcodeSector,'All sectors and area residuals'!$A:$E,MATCH($C$12,'All sectors and area residuals'!$1:$1,0),0))</f>
        <v>4221679.7400000012</v>
      </c>
      <c r="C14" s="49"/>
      <c r="F14" s="47"/>
    </row>
    <row r="16" spans="1:30" ht="16.5" customHeight="1" thickBot="1" x14ac:dyDescent="0.3">
      <c r="E16" s="50"/>
    </row>
    <row r="17" spans="1:1" ht="47.25" customHeight="1" thickTop="1" thickBot="1" x14ac:dyDescent="0.3">
      <c r="A17" s="51" t="s">
        <v>313</v>
      </c>
    </row>
    <row r="18" spans="1:1" ht="16.5" customHeight="1" thickTop="1" x14ac:dyDescent="0.25"/>
    <row r="25" spans="1:1" ht="16.5" hidden="1" customHeight="1" x14ac:dyDescent="0.25">
      <c r="A25" s="15" t="s">
        <v>314</v>
      </c>
    </row>
    <row r="26" spans="1:1" ht="16.5" hidden="1" customHeight="1" x14ac:dyDescent="0.25">
      <c r="A26" s="15" t="s">
        <v>315</v>
      </c>
    </row>
    <row r="27" spans="1:1" ht="16.5" hidden="1" customHeight="1" x14ac:dyDescent="0.25">
      <c r="A27" s="15" t="s">
        <v>316</v>
      </c>
    </row>
    <row r="28" spans="1:1" ht="16.5" hidden="1" customHeight="1" x14ac:dyDescent="0.25">
      <c r="A28" s="15" t="s">
        <v>317</v>
      </c>
    </row>
    <row r="29" spans="1:1" ht="16.5" hidden="1" customHeight="1" x14ac:dyDescent="0.25">
      <c r="A29" s="15" t="s">
        <v>312</v>
      </c>
    </row>
    <row r="30" spans="1:1" ht="16.5" hidden="1" customHeight="1" x14ac:dyDescent="0.25">
      <c r="A30" s="15" t="s">
        <v>318</v>
      </c>
    </row>
    <row r="31" spans="1:1" ht="16.5" hidden="1" customHeight="1" x14ac:dyDescent="0.25">
      <c r="A31" s="15" t="s">
        <v>319</v>
      </c>
    </row>
    <row r="32" spans="1:1" ht="16.5" hidden="1" customHeight="1" x14ac:dyDescent="0.25">
      <c r="A32" s="15" t="s">
        <v>320</v>
      </c>
    </row>
    <row r="33" spans="1:1" ht="16.5" hidden="1" customHeight="1" x14ac:dyDescent="0.25">
      <c r="A33" s="15" t="s">
        <v>321</v>
      </c>
    </row>
    <row r="34" spans="1:1" ht="16.5" hidden="1" customHeight="1" x14ac:dyDescent="0.25">
      <c r="A34" s="15" t="s">
        <v>322</v>
      </c>
    </row>
    <row r="35" spans="1:1" ht="16.5" hidden="1" customHeight="1" x14ac:dyDescent="0.25">
      <c r="A35" s="15" t="s">
        <v>323</v>
      </c>
    </row>
    <row r="36" spans="1:1" ht="16.5" hidden="1" customHeight="1" x14ac:dyDescent="0.25">
      <c r="A36" s="15" t="s">
        <v>324</v>
      </c>
    </row>
    <row r="37" spans="1:1" ht="16.5" hidden="1" customHeight="1" x14ac:dyDescent="0.25">
      <c r="A37" s="15" t="s">
        <v>325</v>
      </c>
    </row>
    <row r="38" spans="1:1" ht="16.5" hidden="1" customHeight="1" x14ac:dyDescent="0.25">
      <c r="A38" s="15" t="s">
        <v>326</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65" t="str">
        <f>CHAR(149)</f>
        <v>•</v>
      </c>
      <c r="D4" s="62" t="s">
        <v>272</v>
      </c>
      <c r="E4" s="63"/>
      <c r="F4" s="63"/>
      <c r="G4" s="63"/>
      <c r="H4" s="63"/>
      <c r="I4" s="63"/>
      <c r="J4" s="63"/>
      <c r="K4" s="63"/>
      <c r="L4" s="63"/>
      <c r="M4" s="63"/>
      <c r="N4" s="63"/>
      <c r="O4" s="63"/>
    </row>
    <row r="5" spans="1:15" ht="12" x14ac:dyDescent="0.2">
      <c r="A5" s="7"/>
      <c r="C5" s="65"/>
      <c r="D5" s="63"/>
      <c r="E5" s="63"/>
      <c r="F5" s="63"/>
      <c r="G5" s="63"/>
      <c r="H5" s="63"/>
      <c r="I5" s="63"/>
      <c r="J5" s="63"/>
      <c r="K5" s="63"/>
      <c r="L5" s="63"/>
      <c r="M5" s="63"/>
      <c r="N5" s="63"/>
      <c r="O5" s="63"/>
    </row>
    <row r="6" spans="1:15" ht="12" x14ac:dyDescent="0.2">
      <c r="A6" s="7"/>
      <c r="C6" s="65"/>
      <c r="D6" s="63"/>
      <c r="E6" s="63"/>
      <c r="F6" s="63"/>
      <c r="G6" s="63"/>
      <c r="H6" s="63"/>
      <c r="I6" s="63"/>
      <c r="J6" s="63"/>
      <c r="K6" s="63"/>
      <c r="L6" s="63"/>
      <c r="M6" s="63"/>
      <c r="N6" s="63"/>
      <c r="O6" s="63"/>
    </row>
    <row r="7" spans="1:15" ht="12" x14ac:dyDescent="0.2">
      <c r="A7" s="7"/>
      <c r="C7" s="65"/>
      <c r="D7" s="63"/>
      <c r="E7" s="63"/>
      <c r="F7" s="63"/>
      <c r="G7" s="63"/>
      <c r="H7" s="63"/>
      <c r="I7" s="63"/>
      <c r="J7" s="63"/>
      <c r="K7" s="63"/>
      <c r="L7" s="63"/>
      <c r="M7" s="63"/>
      <c r="N7" s="63"/>
      <c r="O7" s="63"/>
    </row>
    <row r="8" spans="1:15" x14ac:dyDescent="0.2">
      <c r="A8" s="5"/>
    </row>
    <row r="9" spans="1:15" x14ac:dyDescent="0.2">
      <c r="A9" s="7"/>
      <c r="C9" s="3" t="str">
        <f>CHAR(149)</f>
        <v>•</v>
      </c>
      <c r="D9" s="57" t="s">
        <v>273</v>
      </c>
      <c r="E9" s="58"/>
      <c r="F9" s="58"/>
      <c r="G9" s="58"/>
      <c r="H9" s="58"/>
      <c r="I9" s="58"/>
      <c r="J9" s="58"/>
      <c r="K9" s="58"/>
      <c r="L9" s="58"/>
      <c r="M9" s="58"/>
      <c r="N9" s="58"/>
      <c r="O9" s="58"/>
    </row>
    <row r="10" spans="1:15" x14ac:dyDescent="0.2">
      <c r="A10" s="7"/>
    </row>
    <row r="11" spans="1:15" x14ac:dyDescent="0.2">
      <c r="A11" s="1"/>
      <c r="C11" s="3" t="str">
        <f>CHAR(149)</f>
        <v>•</v>
      </c>
      <c r="D11" s="57" t="s">
        <v>274</v>
      </c>
      <c r="E11" s="58"/>
      <c r="F11" s="58"/>
      <c r="G11" s="58"/>
      <c r="H11" s="58"/>
      <c r="I11" s="58"/>
      <c r="J11" s="58"/>
      <c r="K11" s="58"/>
      <c r="L11" s="58"/>
      <c r="M11" s="58"/>
      <c r="N11" s="58"/>
      <c r="O11" s="58"/>
    </row>
    <row r="12" spans="1:15" x14ac:dyDescent="0.2">
      <c r="A12" s="1"/>
      <c r="E12" s="3"/>
      <c r="F12" s="3"/>
      <c r="G12" s="3"/>
      <c r="H12" s="3"/>
      <c r="I12" s="3"/>
      <c r="J12" s="3"/>
      <c r="K12" s="3"/>
      <c r="L12" s="3"/>
      <c r="M12" s="3"/>
      <c r="N12" s="3"/>
      <c r="O12" s="3"/>
    </row>
    <row r="13" spans="1:15" x14ac:dyDescent="0.2">
      <c r="A13" s="5"/>
      <c r="C13" s="3" t="str">
        <f>CHAR(149)</f>
        <v>•</v>
      </c>
      <c r="D13" s="57" t="s">
        <v>275</v>
      </c>
      <c r="E13" s="58"/>
      <c r="F13" s="58"/>
      <c r="G13" s="58"/>
      <c r="H13" s="58"/>
      <c r="I13" s="58"/>
      <c r="J13" s="58"/>
      <c r="K13" s="58"/>
      <c r="L13" s="58"/>
      <c r="M13" s="58"/>
      <c r="N13" s="58"/>
      <c r="O13" s="58"/>
    </row>
    <row r="14" spans="1:15" x14ac:dyDescent="0.2">
      <c r="A14" s="7"/>
      <c r="E14" s="3"/>
      <c r="F14" s="3"/>
      <c r="G14" s="3"/>
      <c r="H14" s="3"/>
      <c r="I14" s="3"/>
      <c r="J14" s="3"/>
      <c r="K14" s="3"/>
      <c r="L14" s="3"/>
      <c r="M14" s="3"/>
      <c r="N14" s="3"/>
      <c r="O14" s="3"/>
    </row>
    <row r="15" spans="1:15" ht="12" x14ac:dyDescent="0.2">
      <c r="A15" s="7"/>
      <c r="C15" s="65" t="s">
        <v>276</v>
      </c>
      <c r="D15" s="62" t="s">
        <v>277</v>
      </c>
      <c r="E15" s="63"/>
      <c r="F15" s="63"/>
      <c r="G15" s="63"/>
      <c r="H15" s="63"/>
      <c r="I15" s="63"/>
      <c r="J15" s="63"/>
      <c r="K15" s="63"/>
      <c r="L15" s="63"/>
      <c r="M15" s="63"/>
      <c r="N15" s="63"/>
      <c r="O15" s="63"/>
    </row>
    <row r="16" spans="1:15" ht="12" x14ac:dyDescent="0.2">
      <c r="A16" s="7"/>
      <c r="C16" s="65"/>
      <c r="D16" s="63"/>
      <c r="E16" s="63"/>
      <c r="F16" s="63"/>
      <c r="G16" s="63"/>
      <c r="H16" s="63"/>
      <c r="I16" s="63"/>
      <c r="J16" s="63"/>
      <c r="K16" s="63"/>
      <c r="L16" s="63"/>
      <c r="M16" s="63"/>
      <c r="N16" s="63"/>
      <c r="O16" s="63"/>
    </row>
    <row r="17" spans="1:15" x14ac:dyDescent="0.2">
      <c r="A17" s="7"/>
      <c r="E17" s="3"/>
      <c r="F17" s="3"/>
      <c r="G17" s="3"/>
      <c r="H17" s="3"/>
      <c r="I17" s="3"/>
      <c r="J17" s="3"/>
      <c r="K17" s="3"/>
      <c r="L17" s="3"/>
      <c r="M17" s="3"/>
      <c r="N17" s="3"/>
      <c r="O17" s="3"/>
    </row>
    <row r="18" spans="1:15" ht="12" x14ac:dyDescent="0.2">
      <c r="A18" s="7"/>
      <c r="C18" s="61" t="str">
        <f>CHAR(149)</f>
        <v>•</v>
      </c>
      <c r="D18" s="62" t="s">
        <v>278</v>
      </c>
      <c r="E18" s="63"/>
      <c r="F18" s="63"/>
      <c r="G18" s="63"/>
      <c r="H18" s="63"/>
      <c r="I18" s="63"/>
      <c r="J18" s="63"/>
      <c r="K18" s="63"/>
      <c r="L18" s="63"/>
      <c r="M18" s="63"/>
      <c r="N18" s="63"/>
      <c r="O18" s="63"/>
    </row>
    <row r="19" spans="1:15" ht="12" x14ac:dyDescent="0.2">
      <c r="A19" s="7"/>
      <c r="C19" s="61"/>
      <c r="D19" s="63"/>
      <c r="E19" s="63"/>
      <c r="F19" s="63"/>
      <c r="G19" s="63"/>
      <c r="H19" s="63"/>
      <c r="I19" s="63"/>
      <c r="J19" s="63"/>
      <c r="K19" s="63"/>
      <c r="L19" s="63"/>
      <c r="M19" s="63"/>
      <c r="N19" s="63"/>
      <c r="O19" s="63"/>
    </row>
    <row r="20" spans="1:15" x14ac:dyDescent="0.2">
      <c r="A20" s="7"/>
      <c r="E20" s="3"/>
      <c r="F20" s="3"/>
      <c r="G20" s="3"/>
      <c r="H20" s="3"/>
      <c r="I20" s="3"/>
      <c r="J20" s="3"/>
      <c r="K20" s="3"/>
      <c r="L20" s="3"/>
      <c r="M20" s="3"/>
      <c r="N20" s="3"/>
      <c r="O20" s="3"/>
    </row>
    <row r="21" spans="1:15" x14ac:dyDescent="0.2">
      <c r="A21" s="5"/>
      <c r="E21" s="64" t="s">
        <v>279</v>
      </c>
      <c r="F21" s="63"/>
      <c r="G21" s="63"/>
      <c r="H21" s="63"/>
      <c r="I21" s="63"/>
      <c r="J21" s="63"/>
      <c r="K21" s="63"/>
      <c r="L21" s="63"/>
      <c r="M21" s="63"/>
      <c r="N21" s="63"/>
    </row>
    <row r="22" spans="1:15" x14ac:dyDescent="0.2">
      <c r="A22" s="5"/>
      <c r="E22" s="63"/>
      <c r="F22" s="63"/>
      <c r="G22" s="63"/>
      <c r="H22" s="63"/>
      <c r="I22" s="63"/>
      <c r="J22" s="63"/>
      <c r="K22" s="63"/>
      <c r="L22" s="63"/>
      <c r="M22" s="63"/>
      <c r="N22" s="63"/>
    </row>
    <row r="23" spans="1:15" x14ac:dyDescent="0.2">
      <c r="E23" s="3"/>
      <c r="F23" s="3"/>
      <c r="G23" s="3"/>
      <c r="H23" s="3"/>
      <c r="I23" s="3"/>
      <c r="J23" s="3"/>
      <c r="K23" s="3"/>
      <c r="L23" s="3"/>
      <c r="M23" s="3"/>
      <c r="N23" s="3"/>
      <c r="O23" s="3"/>
    </row>
    <row r="24" spans="1:15" x14ac:dyDescent="0.2">
      <c r="C24" s="3" t="str">
        <f>CHAR(149)</f>
        <v>•</v>
      </c>
      <c r="D24" s="62" t="s">
        <v>280</v>
      </c>
      <c r="E24" s="63"/>
      <c r="F24" s="63"/>
      <c r="G24" s="63"/>
      <c r="H24" s="63"/>
      <c r="I24" s="63"/>
      <c r="J24" s="63"/>
      <c r="K24" s="63"/>
      <c r="L24" s="63"/>
      <c r="M24" s="63"/>
      <c r="N24" s="63"/>
      <c r="O24" s="63"/>
    </row>
    <row r="25" spans="1:15" x14ac:dyDescent="0.2">
      <c r="D25" s="63"/>
      <c r="E25" s="63"/>
      <c r="F25" s="63"/>
      <c r="G25" s="63"/>
      <c r="H25" s="63"/>
      <c r="I25" s="63"/>
      <c r="J25" s="63"/>
      <c r="K25" s="63"/>
      <c r="L25" s="63"/>
      <c r="M25" s="63"/>
      <c r="N25" s="63"/>
      <c r="O25" s="63"/>
    </row>
    <row r="27" spans="1:15" x14ac:dyDescent="0.2">
      <c r="C27" s="3" t="str">
        <f>CHAR(149)</f>
        <v>•</v>
      </c>
      <c r="D27" s="62" t="s">
        <v>281</v>
      </c>
      <c r="E27" s="63"/>
      <c r="F27" s="63"/>
      <c r="G27" s="63"/>
      <c r="H27" s="63"/>
      <c r="I27" s="63"/>
      <c r="J27" s="63"/>
      <c r="K27" s="63"/>
      <c r="L27" s="63"/>
      <c r="M27" s="63"/>
      <c r="N27" s="63"/>
      <c r="O27" s="63"/>
    </row>
    <row r="28" spans="1:15" x14ac:dyDescent="0.2">
      <c r="D28" s="8"/>
      <c r="E28" s="8"/>
      <c r="F28" s="8"/>
      <c r="G28" s="8"/>
      <c r="H28" s="8"/>
      <c r="I28" s="8"/>
      <c r="J28" s="8"/>
      <c r="K28" s="8"/>
      <c r="L28" s="8"/>
      <c r="M28" s="8"/>
      <c r="N28" s="8"/>
      <c r="O28" s="8"/>
    </row>
    <row r="29" spans="1:15" x14ac:dyDescent="0.2">
      <c r="C29" s="3" t="str">
        <f>CHAR(149)</f>
        <v>•</v>
      </c>
      <c r="D29" s="63" t="s">
        <v>282</v>
      </c>
      <c r="E29" s="63"/>
      <c r="F29" s="63"/>
      <c r="G29" s="63"/>
      <c r="H29" s="63"/>
      <c r="I29" s="63"/>
      <c r="J29" s="63"/>
      <c r="K29" s="63"/>
      <c r="L29" s="63"/>
      <c r="M29" s="63"/>
      <c r="N29" s="63"/>
      <c r="O29" s="63"/>
    </row>
    <row r="30" spans="1:15" x14ac:dyDescent="0.2">
      <c r="E30" s="3"/>
      <c r="F30" s="3"/>
      <c r="G30" s="3"/>
      <c r="H30" s="3"/>
      <c r="I30" s="3"/>
      <c r="J30" s="3"/>
      <c r="K30" s="3"/>
      <c r="L30" s="3"/>
      <c r="M30" s="3"/>
      <c r="N30" s="3"/>
      <c r="O30" s="3"/>
    </row>
    <row r="31" spans="1:15" x14ac:dyDescent="0.2">
      <c r="C31" s="3" t="str">
        <f>CHAR(149)</f>
        <v>•</v>
      </c>
      <c r="D31" s="57" t="s">
        <v>283</v>
      </c>
      <c r="E31" s="58"/>
      <c r="F31" s="58"/>
      <c r="G31" s="58"/>
      <c r="H31" s="58"/>
      <c r="I31" s="58"/>
      <c r="J31" s="58"/>
      <c r="K31" s="58"/>
      <c r="L31" s="58"/>
      <c r="M31" s="58"/>
      <c r="N31" s="58"/>
      <c r="O31" s="58"/>
    </row>
    <row r="32" spans="1:15" x14ac:dyDescent="0.2">
      <c r="E32" s="3"/>
      <c r="F32" s="3"/>
      <c r="G32" s="3"/>
      <c r="H32" s="3"/>
      <c r="I32" s="3"/>
      <c r="J32" s="3"/>
      <c r="K32" s="3"/>
      <c r="L32" s="3"/>
      <c r="M32" s="3"/>
      <c r="N32" s="3"/>
      <c r="O32" s="3"/>
    </row>
    <row r="33" spans="2:15" x14ac:dyDescent="0.2">
      <c r="B33" s="6" t="s">
        <v>269</v>
      </c>
    </row>
    <row r="34" spans="2:15" x14ac:dyDescent="0.2">
      <c r="C34" s="3" t="str">
        <f>CHAR(149)</f>
        <v>•</v>
      </c>
      <c r="D34" s="57" t="s">
        <v>284</v>
      </c>
      <c r="E34" s="58"/>
      <c r="F34" s="58"/>
      <c r="G34" s="58"/>
      <c r="H34" s="58"/>
      <c r="I34" s="58"/>
      <c r="J34" s="58"/>
      <c r="K34" s="58"/>
      <c r="L34" s="58"/>
      <c r="M34" s="58"/>
      <c r="N34" s="58"/>
      <c r="O34" s="58"/>
    </row>
    <row r="36" spans="2:15" x14ac:dyDescent="0.2">
      <c r="B36" s="6" t="s">
        <v>270</v>
      </c>
      <c r="E36" s="3"/>
      <c r="F36" s="3"/>
      <c r="G36" s="3"/>
      <c r="H36" s="3"/>
      <c r="I36" s="3"/>
      <c r="J36" s="3"/>
      <c r="K36" s="3"/>
      <c r="L36" s="3"/>
      <c r="M36" s="3"/>
      <c r="N36" s="3"/>
      <c r="O36" s="3"/>
    </row>
    <row r="37" spans="2:15" x14ac:dyDescent="0.2">
      <c r="D37" s="59" t="s">
        <v>285</v>
      </c>
      <c r="E37" s="60"/>
      <c r="F37" s="60"/>
      <c r="G37" s="60"/>
      <c r="H37" s="60"/>
      <c r="I37" s="60"/>
      <c r="J37" s="60"/>
      <c r="K37" s="60"/>
      <c r="L37" s="60"/>
      <c r="M37" s="60"/>
      <c r="N37" s="60"/>
      <c r="O37" s="60"/>
    </row>
    <row r="38" spans="2:15" x14ac:dyDescent="0.2">
      <c r="C38" s="3" t="str">
        <f>CHAR(149)</f>
        <v>•</v>
      </c>
      <c r="D38" s="60"/>
      <c r="E38" s="60"/>
      <c r="F38" s="60"/>
      <c r="G38" s="60"/>
      <c r="H38" s="60"/>
      <c r="I38" s="60"/>
      <c r="J38" s="60"/>
      <c r="K38" s="60"/>
      <c r="L38" s="60"/>
      <c r="M38" s="60"/>
      <c r="N38" s="60"/>
      <c r="O38" s="60"/>
    </row>
    <row r="39" spans="2:15" x14ac:dyDescent="0.2">
      <c r="D39" s="60"/>
      <c r="E39" s="60"/>
      <c r="F39" s="60"/>
      <c r="G39" s="60"/>
      <c r="H39" s="60"/>
      <c r="I39" s="60"/>
      <c r="J39" s="60"/>
      <c r="K39" s="60"/>
      <c r="L39" s="60"/>
      <c r="M39" s="60"/>
      <c r="N39" s="60"/>
      <c r="O39" s="60"/>
    </row>
    <row r="40" spans="2:15" x14ac:dyDescent="0.2">
      <c r="E40" s="3"/>
      <c r="F40" s="3"/>
      <c r="G40" s="3"/>
      <c r="H40" s="3"/>
      <c r="I40" s="3"/>
      <c r="J40" s="3"/>
      <c r="K40" s="3"/>
      <c r="L40" s="3"/>
      <c r="M40" s="3"/>
      <c r="N40" s="3"/>
      <c r="O40" s="3"/>
    </row>
    <row r="42" spans="2:15" x14ac:dyDescent="0.2">
      <c r="E42" s="3"/>
      <c r="F42" s="3"/>
      <c r="G42" s="3"/>
      <c r="H42" s="3"/>
      <c r="I42" s="3"/>
      <c r="J42" s="3"/>
      <c r="K42" s="3"/>
      <c r="L42" s="3"/>
      <c r="M42" s="3"/>
      <c r="N42" s="3"/>
      <c r="O42" s="3"/>
    </row>
    <row r="44" spans="2:15" x14ac:dyDescent="0.2">
      <c r="E44" s="3"/>
      <c r="F44" s="3"/>
      <c r="G44" s="3"/>
      <c r="H44" s="3"/>
      <c r="I44" s="3"/>
      <c r="J44" s="3"/>
      <c r="K44" s="3"/>
      <c r="L44" s="3"/>
      <c r="M44" s="3"/>
      <c r="N44" s="3"/>
      <c r="O44" s="3"/>
    </row>
    <row r="46" spans="2:15" x14ac:dyDescent="0.2">
      <c r="B46" s="6"/>
    </row>
    <row r="47" spans="2:15" x14ac:dyDescent="0.2">
      <c r="E47" s="3"/>
      <c r="F47" s="3"/>
      <c r="G47" s="3"/>
      <c r="H47" s="3"/>
      <c r="I47" s="3"/>
      <c r="J47" s="3"/>
      <c r="K47" s="3"/>
      <c r="L47" s="3"/>
      <c r="M47" s="3"/>
      <c r="N47" s="3"/>
      <c r="O47" s="3"/>
    </row>
    <row r="49" spans="4:15" x14ac:dyDescent="0.2">
      <c r="E49" s="3"/>
      <c r="F49" s="3"/>
      <c r="G49" s="3"/>
      <c r="H49" s="3"/>
      <c r="I49" s="3"/>
      <c r="J49" s="3"/>
      <c r="K49" s="3"/>
      <c r="L49" s="3"/>
      <c r="M49" s="3"/>
      <c r="N49" s="3"/>
      <c r="O49" s="3"/>
    </row>
    <row r="50" spans="4:15" x14ac:dyDescent="0.2">
      <c r="D50" s="3"/>
      <c r="E50" s="3"/>
      <c r="F50" s="3"/>
      <c r="G50" s="3"/>
      <c r="H50" s="3"/>
      <c r="I50" s="3"/>
      <c r="J50" s="3"/>
      <c r="K50" s="3"/>
      <c r="L50" s="3"/>
      <c r="M50" s="3"/>
      <c r="N50" s="3"/>
      <c r="O50" s="3"/>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2758"/>
  <sheetViews>
    <sheetView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1432049.1600000001</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8526100.8499999978</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7699698.400000005</v>
      </c>
    </row>
    <row r="12" spans="1:5" ht="15" outlineLevel="2" x14ac:dyDescent="0.25">
      <c r="A12" s="10" t="s">
        <v>12</v>
      </c>
      <c r="B12" s="10" t="s">
        <v>286</v>
      </c>
      <c r="C12" s="10" t="s">
        <v>287</v>
      </c>
      <c r="D12" s="10" t="s">
        <v>287</v>
      </c>
      <c r="E12" s="54">
        <v>6084662.5</v>
      </c>
    </row>
    <row r="13" spans="1:5" ht="15" outlineLevel="2" x14ac:dyDescent="0.25">
      <c r="A13" s="10" t="s">
        <v>13</v>
      </c>
      <c r="B13" s="10" t="s">
        <v>286</v>
      </c>
      <c r="C13" s="10" t="s">
        <v>287</v>
      </c>
      <c r="D13" s="10" t="s">
        <v>287</v>
      </c>
      <c r="E13" s="54">
        <v>1259694.31</v>
      </c>
    </row>
    <row r="14" spans="1:5" ht="15" outlineLevel="2" x14ac:dyDescent="0.25">
      <c r="A14" s="10" t="s">
        <v>14</v>
      </c>
      <c r="B14" s="10" t="s">
        <v>286</v>
      </c>
      <c r="C14" s="10" t="s">
        <v>287</v>
      </c>
      <c r="D14" s="10" t="s">
        <v>287</v>
      </c>
      <c r="E14" s="54">
        <v>1263893.96</v>
      </c>
    </row>
    <row r="15" spans="1:5" ht="15" outlineLevel="2" x14ac:dyDescent="0.25">
      <c r="A15" s="10" t="s">
        <v>15</v>
      </c>
      <c r="B15" s="10" t="s">
        <v>286</v>
      </c>
      <c r="C15" s="10" t="s">
        <v>287</v>
      </c>
      <c r="D15" s="10" t="s">
        <v>287</v>
      </c>
      <c r="E15" s="54">
        <v>4221679.7400000012</v>
      </c>
    </row>
    <row r="16" spans="1:5" ht="15" outlineLevel="2" x14ac:dyDescent="0.25">
      <c r="A16" s="10" t="s">
        <v>16</v>
      </c>
      <c r="B16" s="10" t="s">
        <v>286</v>
      </c>
      <c r="C16" s="10" t="s">
        <v>287</v>
      </c>
      <c r="D16" s="10" t="s">
        <v>287</v>
      </c>
      <c r="E16" s="54">
        <v>5097832.0900000008</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1129116.92</v>
      </c>
    </row>
    <row r="19" spans="1:5" ht="15" outlineLevel="2" x14ac:dyDescent="0.25">
      <c r="A19" s="10" t="s">
        <v>19</v>
      </c>
      <c r="B19" s="10" t="s">
        <v>286</v>
      </c>
      <c r="C19" s="10" t="s">
        <v>287</v>
      </c>
      <c r="D19" s="10" t="s">
        <v>287</v>
      </c>
      <c r="E19" s="54">
        <v>4707679.83</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5319192.0999999996</v>
      </c>
    </row>
    <row r="22" spans="1:5" ht="15" outlineLevel="2" x14ac:dyDescent="0.25">
      <c r="A22" s="10" t="s">
        <v>22</v>
      </c>
      <c r="B22" s="10" t="s">
        <v>286</v>
      </c>
      <c r="C22" s="10" t="s">
        <v>287</v>
      </c>
      <c r="D22" s="10" t="s">
        <v>287</v>
      </c>
      <c r="E22" s="54">
        <v>2162716.0699999998</v>
      </c>
    </row>
    <row r="23" spans="1:5" ht="15" outlineLevel="2" x14ac:dyDescent="0.25">
      <c r="A23" s="10" t="s">
        <v>23</v>
      </c>
      <c r="B23" s="10" t="s">
        <v>286</v>
      </c>
      <c r="C23" s="10" t="s">
        <v>287</v>
      </c>
      <c r="D23" s="10" t="s">
        <v>287</v>
      </c>
      <c r="E23" s="54">
        <v>2957360.169999999</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987584.97</v>
      </c>
    </row>
    <row r="26" spans="1:5" ht="15" outlineLevel="2" x14ac:dyDescent="0.25">
      <c r="A26" s="10" t="s">
        <v>26</v>
      </c>
      <c r="B26" s="10" t="s">
        <v>286</v>
      </c>
      <c r="C26" s="10" t="s">
        <v>287</v>
      </c>
      <c r="D26" s="10" t="s">
        <v>287</v>
      </c>
      <c r="E26" s="54">
        <v>3840041.75</v>
      </c>
    </row>
    <row r="27" spans="1:5" ht="15" outlineLevel="2" x14ac:dyDescent="0.25">
      <c r="A27" s="10" t="s">
        <v>27</v>
      </c>
      <c r="B27" s="10" t="s">
        <v>286</v>
      </c>
      <c r="C27" s="10" t="s">
        <v>287</v>
      </c>
      <c r="D27" s="10" t="s">
        <v>287</v>
      </c>
      <c r="E27" s="54">
        <v>4658146.8099999996</v>
      </c>
    </row>
    <row r="28" spans="1:5" ht="15" outlineLevel="2" x14ac:dyDescent="0.25">
      <c r="A28" s="10" t="s">
        <v>28</v>
      </c>
      <c r="B28" s="10" t="s">
        <v>286</v>
      </c>
      <c r="C28" s="10" t="s">
        <v>287</v>
      </c>
      <c r="D28" s="10" t="s">
        <v>287</v>
      </c>
      <c r="E28" s="54">
        <v>4694444.459999999</v>
      </c>
    </row>
    <row r="29" spans="1:5" ht="15" outlineLevel="2" x14ac:dyDescent="0.25">
      <c r="A29" s="10" t="s">
        <v>29</v>
      </c>
      <c r="B29" s="10" t="s">
        <v>286</v>
      </c>
      <c r="C29" s="10" t="s">
        <v>287</v>
      </c>
      <c r="D29" s="10" t="s">
        <v>287</v>
      </c>
      <c r="E29" s="54">
        <v>4053930.48</v>
      </c>
    </row>
    <row r="30" spans="1:5" ht="15" outlineLevel="2" x14ac:dyDescent="0.25">
      <c r="A30" s="10" t="s">
        <v>30</v>
      </c>
      <c r="B30" s="10" t="s">
        <v>286</v>
      </c>
      <c r="C30" s="10" t="s">
        <v>287</v>
      </c>
      <c r="D30" s="10" t="s">
        <v>287</v>
      </c>
      <c r="E30" s="54">
        <v>3577491.5699999989</v>
      </c>
    </row>
    <row r="31" spans="1:5" ht="15" outlineLevel="2" x14ac:dyDescent="0.25">
      <c r="A31" s="10" t="s">
        <v>31</v>
      </c>
      <c r="B31" s="10" t="s">
        <v>286</v>
      </c>
      <c r="C31" s="10" t="s">
        <v>287</v>
      </c>
      <c r="D31" s="10" t="s">
        <v>287</v>
      </c>
      <c r="E31" s="54">
        <v>10873996.079999994</v>
      </c>
    </row>
    <row r="32" spans="1:5" ht="15" outlineLevel="2" x14ac:dyDescent="0.25">
      <c r="A32" s="10" t="s">
        <v>32</v>
      </c>
      <c r="B32" s="10" t="s">
        <v>286</v>
      </c>
      <c r="C32" s="10" t="s">
        <v>287</v>
      </c>
      <c r="D32" s="10" t="s">
        <v>287</v>
      </c>
      <c r="E32" s="54">
        <v>8520191.3899999987</v>
      </c>
    </row>
    <row r="33" spans="1:5" ht="15" outlineLevel="2" x14ac:dyDescent="0.25">
      <c r="A33" s="10" t="s">
        <v>33</v>
      </c>
      <c r="B33" s="10" t="s">
        <v>286</v>
      </c>
      <c r="C33" s="10" t="s">
        <v>287</v>
      </c>
      <c r="D33" s="10" t="s">
        <v>287</v>
      </c>
      <c r="E33" s="54">
        <v>7062701.5100000007</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2420490.0300000003</v>
      </c>
    </row>
    <row r="36" spans="1:5" ht="15" outlineLevel="2" x14ac:dyDescent="0.25">
      <c r="A36" s="10" t="s">
        <v>36</v>
      </c>
      <c r="B36" s="10" t="s">
        <v>286</v>
      </c>
      <c r="C36" s="10" t="s">
        <v>287</v>
      </c>
      <c r="D36" s="10" t="s">
        <v>287</v>
      </c>
      <c r="E36" s="54">
        <v>7212431.1800000025</v>
      </c>
    </row>
    <row r="37" spans="1:5" ht="15" outlineLevel="2" x14ac:dyDescent="0.25">
      <c r="A37" s="10" t="s">
        <v>37</v>
      </c>
      <c r="B37" s="10" t="s">
        <v>286</v>
      </c>
      <c r="C37" s="10" t="s">
        <v>287</v>
      </c>
      <c r="D37" s="10" t="s">
        <v>287</v>
      </c>
      <c r="E37" s="54">
        <v>5059100.040000001</v>
      </c>
    </row>
    <row r="38" spans="1:5" ht="15" outlineLevel="2" x14ac:dyDescent="0.25">
      <c r="A38" s="10" t="s">
        <v>38</v>
      </c>
      <c r="B38" s="10" t="s">
        <v>286</v>
      </c>
      <c r="C38" s="10" t="s">
        <v>287</v>
      </c>
      <c r="D38" s="10" t="s">
        <v>287</v>
      </c>
      <c r="E38" s="54">
        <v>4056218.3300000005</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834943.44000000006</v>
      </c>
    </row>
    <row r="41" spans="1:5" ht="15" outlineLevel="2" x14ac:dyDescent="0.25">
      <c r="A41" s="10" t="s">
        <v>41</v>
      </c>
      <c r="B41" s="10" t="s">
        <v>286</v>
      </c>
      <c r="C41" s="10" t="s">
        <v>287</v>
      </c>
      <c r="D41" s="10" t="s">
        <v>287</v>
      </c>
      <c r="E41" s="54">
        <v>8933367.9999999981</v>
      </c>
    </row>
    <row r="42" spans="1:5" ht="15" outlineLevel="2" x14ac:dyDescent="0.25">
      <c r="A42" s="10" t="s">
        <v>42</v>
      </c>
      <c r="B42" s="10" t="s">
        <v>286</v>
      </c>
      <c r="C42" s="10" t="s">
        <v>287</v>
      </c>
      <c r="D42" s="10" t="s">
        <v>287</v>
      </c>
      <c r="E42" s="54">
        <v>3097459.0399999996</v>
      </c>
    </row>
    <row r="43" spans="1:5" ht="15" outlineLevel="2" x14ac:dyDescent="0.25">
      <c r="A43" s="10" t="s">
        <v>43</v>
      </c>
      <c r="B43" s="10" t="s">
        <v>286</v>
      </c>
      <c r="C43" s="10" t="s">
        <v>287</v>
      </c>
      <c r="D43" s="10" t="s">
        <v>287</v>
      </c>
      <c r="E43" s="54">
        <v>5080603.2200000007</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3234141.84</v>
      </c>
    </row>
    <row r="46" spans="1:5" ht="15" outlineLevel="2" x14ac:dyDescent="0.25">
      <c r="A46" s="10" t="s">
        <v>46</v>
      </c>
      <c r="B46" s="10" t="s">
        <v>286</v>
      </c>
      <c r="C46" s="10" t="s">
        <v>287</v>
      </c>
      <c r="D46" s="10" t="s">
        <v>287</v>
      </c>
      <c r="E46" s="54">
        <v>4385778.2999999989</v>
      </c>
    </row>
    <row r="47" spans="1:5" ht="15" outlineLevel="2" x14ac:dyDescent="0.25">
      <c r="A47" s="10" t="s">
        <v>47</v>
      </c>
      <c r="B47" s="10" t="s">
        <v>286</v>
      </c>
      <c r="C47" s="10" t="s">
        <v>287</v>
      </c>
      <c r="D47" s="10" t="s">
        <v>287</v>
      </c>
      <c r="E47" s="54">
        <v>3597648.7199999997</v>
      </c>
    </row>
    <row r="48" spans="1:5" ht="15" outlineLevel="2" x14ac:dyDescent="0.25">
      <c r="A48" s="10" t="s">
        <v>48</v>
      </c>
      <c r="B48" s="10" t="s">
        <v>286</v>
      </c>
      <c r="C48" s="10" t="s">
        <v>287</v>
      </c>
      <c r="D48" s="10" t="s">
        <v>287</v>
      </c>
      <c r="E48" s="54">
        <v>4045544.96</v>
      </c>
    </row>
    <row r="49" spans="1:5" ht="15" outlineLevel="2" x14ac:dyDescent="0.25">
      <c r="A49" s="10" t="s">
        <v>49</v>
      </c>
      <c r="B49" s="10" t="s">
        <v>286</v>
      </c>
      <c r="C49" s="10" t="s">
        <v>287</v>
      </c>
      <c r="D49" s="10" t="s">
        <v>287</v>
      </c>
      <c r="E49" s="54">
        <v>6544674.7399999993</v>
      </c>
    </row>
    <row r="50" spans="1:5" ht="15" outlineLevel="2" x14ac:dyDescent="0.25">
      <c r="A50" s="10" t="s">
        <v>50</v>
      </c>
      <c r="B50" s="10" t="s">
        <v>286</v>
      </c>
      <c r="C50" s="10" t="s">
        <v>287</v>
      </c>
      <c r="D50" s="10" t="s">
        <v>287</v>
      </c>
      <c r="E50" s="54">
        <v>4997141.7299999995</v>
      </c>
    </row>
    <row r="51" spans="1:5" ht="15" outlineLevel="2" x14ac:dyDescent="0.25">
      <c r="A51" s="10" t="s">
        <v>51</v>
      </c>
      <c r="B51" s="10" t="s">
        <v>286</v>
      </c>
      <c r="C51" s="10" t="s">
        <v>287</v>
      </c>
      <c r="D51" s="10" t="s">
        <v>287</v>
      </c>
      <c r="E51" s="54">
        <v>4066065.93</v>
      </c>
    </row>
    <row r="52" spans="1:5" ht="15" outlineLevel="2" x14ac:dyDescent="0.25">
      <c r="A52" s="10" t="s">
        <v>52</v>
      </c>
      <c r="B52" s="10" t="s">
        <v>286</v>
      </c>
      <c r="C52" s="10" t="s">
        <v>287</v>
      </c>
      <c r="D52" s="10" t="s">
        <v>287</v>
      </c>
      <c r="E52" s="54">
        <v>4599579.08</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3012509.7699999996</v>
      </c>
    </row>
    <row r="55" spans="1:5" ht="15" outlineLevel="2" x14ac:dyDescent="0.25">
      <c r="A55" s="10" t="s">
        <v>55</v>
      </c>
      <c r="B55" s="10" t="s">
        <v>286</v>
      </c>
      <c r="C55" s="10" t="s">
        <v>287</v>
      </c>
      <c r="D55" s="10" t="s">
        <v>287</v>
      </c>
      <c r="E55" s="54">
        <v>3781167.77</v>
      </c>
    </row>
    <row r="56" spans="1:5" ht="15" outlineLevel="2" x14ac:dyDescent="0.25">
      <c r="A56" s="10" t="s">
        <v>56</v>
      </c>
      <c r="B56" s="10" t="s">
        <v>286</v>
      </c>
      <c r="C56" s="10" t="s">
        <v>287</v>
      </c>
      <c r="D56" s="10" t="s">
        <v>287</v>
      </c>
      <c r="E56" s="54">
        <v>4423357.8499999996</v>
      </c>
    </row>
    <row r="57" spans="1:5" ht="15" outlineLevel="2" x14ac:dyDescent="0.25">
      <c r="A57" s="10" t="s">
        <v>57</v>
      </c>
      <c r="B57" s="10" t="s">
        <v>286</v>
      </c>
      <c r="C57" s="10" t="s">
        <v>287</v>
      </c>
      <c r="D57" s="10" t="s">
        <v>287</v>
      </c>
      <c r="E57" s="54">
        <v>1420232.42</v>
      </c>
    </row>
    <row r="58" spans="1:5" ht="15" outlineLevel="2" x14ac:dyDescent="0.25">
      <c r="A58" s="10" t="s">
        <v>58</v>
      </c>
      <c r="B58" s="10" t="s">
        <v>286</v>
      </c>
      <c r="C58" s="10" t="s">
        <v>287</v>
      </c>
      <c r="D58" s="10" t="s">
        <v>287</v>
      </c>
      <c r="E58" s="54">
        <v>5527577.29</v>
      </c>
    </row>
    <row r="59" spans="1:5" ht="15" outlineLevel="2" x14ac:dyDescent="0.25">
      <c r="A59" s="10" t="s">
        <v>59</v>
      </c>
      <c r="B59" s="10" t="s">
        <v>286</v>
      </c>
      <c r="C59" s="10" t="s">
        <v>287</v>
      </c>
      <c r="D59" s="10" t="s">
        <v>287</v>
      </c>
      <c r="E59" s="54">
        <v>4781985.74</v>
      </c>
    </row>
    <row r="60" spans="1:5" ht="15" outlineLevel="2" x14ac:dyDescent="0.25">
      <c r="A60" s="10" t="s">
        <v>60</v>
      </c>
      <c r="B60" s="10" t="s">
        <v>286</v>
      </c>
      <c r="C60" s="10" t="s">
        <v>287</v>
      </c>
      <c r="D60" s="10" t="s">
        <v>287</v>
      </c>
      <c r="E60" s="54">
        <v>9871505.4099999983</v>
      </c>
    </row>
    <row r="61" spans="1:5" ht="15" outlineLevel="2" x14ac:dyDescent="0.25">
      <c r="A61" s="10" t="s">
        <v>61</v>
      </c>
      <c r="B61" s="10" t="s">
        <v>286</v>
      </c>
      <c r="C61" s="10" t="s">
        <v>287</v>
      </c>
      <c r="D61" s="10" t="s">
        <v>287</v>
      </c>
      <c r="E61" s="54">
        <v>1343829.72</v>
      </c>
    </row>
    <row r="62" spans="1:5" ht="15" outlineLevel="2" x14ac:dyDescent="0.25">
      <c r="A62" s="10" t="s">
        <v>62</v>
      </c>
      <c r="B62" s="10" t="s">
        <v>286</v>
      </c>
      <c r="C62" s="10" t="s">
        <v>287</v>
      </c>
      <c r="D62" s="10" t="s">
        <v>287</v>
      </c>
      <c r="E62" s="54">
        <v>3033057.7899999986</v>
      </c>
    </row>
    <row r="63" spans="1:5" ht="15" outlineLevel="2" x14ac:dyDescent="0.25">
      <c r="A63" s="10" t="s">
        <v>63</v>
      </c>
      <c r="B63" s="10" t="s">
        <v>286</v>
      </c>
      <c r="C63" s="10" t="s">
        <v>287</v>
      </c>
      <c r="D63" s="10" t="s">
        <v>287</v>
      </c>
      <c r="E63" s="54">
        <v>8773591.799999997</v>
      </c>
    </row>
    <row r="64" spans="1:5" ht="15" outlineLevel="2" x14ac:dyDescent="0.25">
      <c r="A64" s="10" t="s">
        <v>64</v>
      </c>
      <c r="B64" s="10" t="s">
        <v>286</v>
      </c>
      <c r="C64" s="10" t="s">
        <v>287</v>
      </c>
      <c r="D64" s="10" t="s">
        <v>287</v>
      </c>
      <c r="E64" s="54">
        <v>8986219.7800000012</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8020652.2199999997</v>
      </c>
    </row>
    <row r="67" spans="1:5" ht="15" outlineLevel="2" x14ac:dyDescent="0.25">
      <c r="A67" s="10" t="s">
        <v>67</v>
      </c>
      <c r="B67" s="10" t="s">
        <v>286</v>
      </c>
      <c r="C67" s="10" t="s">
        <v>287</v>
      </c>
      <c r="D67" s="10" t="s">
        <v>287</v>
      </c>
      <c r="E67" s="54">
        <v>2366018.4500000002</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5752961.9299999997</v>
      </c>
    </row>
    <row r="70" spans="1:5" ht="15" outlineLevel="2" x14ac:dyDescent="0.25">
      <c r="A70" s="10" t="s">
        <v>70</v>
      </c>
      <c r="B70" s="10" t="s">
        <v>286</v>
      </c>
      <c r="C70" s="10" t="s">
        <v>287</v>
      </c>
      <c r="D70" s="10" t="s">
        <v>287</v>
      </c>
      <c r="E70" s="54">
        <v>3107108.2199999997</v>
      </c>
    </row>
    <row r="71" spans="1:5" ht="15" outlineLevel="2" x14ac:dyDescent="0.25">
      <c r="A71" s="10" t="s">
        <v>71</v>
      </c>
      <c r="B71" s="10" t="s">
        <v>286</v>
      </c>
      <c r="C71" s="10" t="s">
        <v>287</v>
      </c>
      <c r="D71" s="10" t="s">
        <v>287</v>
      </c>
      <c r="E71" s="54">
        <v>1617895.03</v>
      </c>
    </row>
    <row r="72" spans="1:5" ht="15" outlineLevel="2" x14ac:dyDescent="0.25">
      <c r="A72" s="10" t="s">
        <v>72</v>
      </c>
      <c r="B72" s="10" t="s">
        <v>286</v>
      </c>
      <c r="C72" s="10" t="s">
        <v>287</v>
      </c>
      <c r="D72" s="10" t="s">
        <v>287</v>
      </c>
      <c r="E72" s="54">
        <v>3671092.3000000003</v>
      </c>
    </row>
    <row r="73" spans="1:5" ht="15" outlineLevel="2" x14ac:dyDescent="0.25">
      <c r="A73" s="10" t="s">
        <v>73</v>
      </c>
      <c r="B73" s="10" t="s">
        <v>286</v>
      </c>
      <c r="C73" s="10" t="s">
        <v>287</v>
      </c>
      <c r="D73" s="10" t="s">
        <v>287</v>
      </c>
      <c r="E73" s="54">
        <v>3528347.71</v>
      </c>
    </row>
    <row r="74" spans="1:5" ht="15" outlineLevel="2" x14ac:dyDescent="0.25">
      <c r="A74" s="10" t="s">
        <v>74</v>
      </c>
      <c r="B74" s="10" t="s">
        <v>286</v>
      </c>
      <c r="C74" s="10" t="s">
        <v>287</v>
      </c>
      <c r="D74" s="10" t="s">
        <v>287</v>
      </c>
      <c r="E74" s="54">
        <v>5908736.8899999978</v>
      </c>
    </row>
    <row r="75" spans="1:5" ht="15" outlineLevel="2" x14ac:dyDescent="0.25">
      <c r="A75" s="10" t="s">
        <v>75</v>
      </c>
      <c r="B75" s="10" t="s">
        <v>286</v>
      </c>
      <c r="C75" s="10" t="s">
        <v>287</v>
      </c>
      <c r="D75" s="10" t="s">
        <v>287</v>
      </c>
      <c r="E75" s="54">
        <v>5819696.3300000001</v>
      </c>
    </row>
    <row r="76" spans="1:5" ht="15" outlineLevel="2" x14ac:dyDescent="0.25">
      <c r="A76" s="10" t="s">
        <v>76</v>
      </c>
      <c r="B76" s="10" t="s">
        <v>286</v>
      </c>
      <c r="C76" s="10" t="s">
        <v>287</v>
      </c>
      <c r="D76" s="10" t="s">
        <v>287</v>
      </c>
      <c r="E76" s="54">
        <v>1842885.49</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4774426.8000000007</v>
      </c>
    </row>
    <row r="79" spans="1:5" ht="15" outlineLevel="2" x14ac:dyDescent="0.25">
      <c r="A79" s="10" t="s">
        <v>79</v>
      </c>
      <c r="B79" s="10" t="s">
        <v>286</v>
      </c>
      <c r="C79" s="10" t="s">
        <v>287</v>
      </c>
      <c r="D79" s="10" t="s">
        <v>287</v>
      </c>
      <c r="E79" s="54">
        <v>6302577.5299999975</v>
      </c>
    </row>
    <row r="80" spans="1:5" ht="15" outlineLevel="2" x14ac:dyDescent="0.25">
      <c r="A80" s="10" t="s">
        <v>80</v>
      </c>
      <c r="B80" s="10" t="s">
        <v>286</v>
      </c>
      <c r="C80" s="10" t="s">
        <v>287</v>
      </c>
      <c r="D80" s="10" t="s">
        <v>287</v>
      </c>
      <c r="E80" s="54">
        <v>8524774.4499999993</v>
      </c>
    </row>
    <row r="81" spans="1:5" ht="15" outlineLevel="2" x14ac:dyDescent="0.25">
      <c r="A81" s="10" t="s">
        <v>81</v>
      </c>
      <c r="B81" s="10" t="s">
        <v>286</v>
      </c>
      <c r="C81" s="10" t="s">
        <v>287</v>
      </c>
      <c r="D81" s="10" t="s">
        <v>287</v>
      </c>
      <c r="E81" s="54">
        <v>7807925.120000002</v>
      </c>
    </row>
    <row r="82" spans="1:5" ht="15" outlineLevel="2" x14ac:dyDescent="0.25">
      <c r="A82" s="10" t="s">
        <v>82</v>
      </c>
      <c r="B82" s="10" t="s">
        <v>286</v>
      </c>
      <c r="C82" s="10" t="s">
        <v>287</v>
      </c>
      <c r="D82" s="10" t="s">
        <v>287</v>
      </c>
      <c r="E82" s="54">
        <v>5261321.7299999995</v>
      </c>
    </row>
    <row r="83" spans="1:5" ht="15" outlineLevel="2" x14ac:dyDescent="0.25">
      <c r="A83" s="10" t="s">
        <v>83</v>
      </c>
      <c r="B83" s="10" t="s">
        <v>286</v>
      </c>
      <c r="C83" s="10" t="s">
        <v>287</v>
      </c>
      <c r="D83" s="10" t="s">
        <v>287</v>
      </c>
      <c r="E83" s="54">
        <v>5241574.2899999982</v>
      </c>
    </row>
    <row r="84" spans="1:5" ht="15" outlineLevel="2" x14ac:dyDescent="0.25">
      <c r="A84" s="10" t="s">
        <v>84</v>
      </c>
      <c r="B84" s="10" t="s">
        <v>286</v>
      </c>
      <c r="C84" s="10" t="s">
        <v>287</v>
      </c>
      <c r="D84" s="10" t="s">
        <v>287</v>
      </c>
      <c r="E84" s="54">
        <v>1451410.5499999998</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3663840.120000001</v>
      </c>
    </row>
    <row r="87" spans="1:5" ht="15" outlineLevel="2" x14ac:dyDescent="0.25">
      <c r="A87" s="10" t="s">
        <v>87</v>
      </c>
      <c r="B87" s="10" t="s">
        <v>286</v>
      </c>
      <c r="C87" s="10" t="s">
        <v>287</v>
      </c>
      <c r="D87" s="10" t="s">
        <v>287</v>
      </c>
      <c r="E87" s="54">
        <v>5326376.1900000004</v>
      </c>
    </row>
    <row r="88" spans="1:5" ht="15" outlineLevel="2" x14ac:dyDescent="0.25">
      <c r="A88" s="10" t="s">
        <v>88</v>
      </c>
      <c r="B88" s="10" t="s">
        <v>286</v>
      </c>
      <c r="C88" s="10" t="s">
        <v>287</v>
      </c>
      <c r="D88" s="10" t="s">
        <v>287</v>
      </c>
      <c r="E88" s="54">
        <v>6510550.2399999984</v>
      </c>
    </row>
    <row r="89" spans="1:5" ht="15" outlineLevel="2" x14ac:dyDescent="0.25">
      <c r="A89" s="10" t="s">
        <v>89</v>
      </c>
      <c r="B89" s="10" t="s">
        <v>286</v>
      </c>
      <c r="C89" s="10" t="s">
        <v>287</v>
      </c>
      <c r="D89" s="10" t="s">
        <v>287</v>
      </c>
      <c r="E89" s="54">
        <v>5261413.5600000033</v>
      </c>
    </row>
    <row r="90" spans="1:5" ht="15" outlineLevel="2" x14ac:dyDescent="0.25">
      <c r="A90" s="10" t="s">
        <v>90</v>
      </c>
      <c r="B90" s="10" t="s">
        <v>286</v>
      </c>
      <c r="C90" s="10" t="s">
        <v>287</v>
      </c>
      <c r="D90" s="10" t="s">
        <v>287</v>
      </c>
      <c r="E90" s="54">
        <v>3826934.7999999993</v>
      </c>
    </row>
    <row r="91" spans="1:5" ht="15" outlineLevel="2" x14ac:dyDescent="0.25">
      <c r="A91" s="10" t="s">
        <v>91</v>
      </c>
      <c r="B91" s="10" t="s">
        <v>286</v>
      </c>
      <c r="C91" s="10" t="s">
        <v>287</v>
      </c>
      <c r="D91" s="10" t="s">
        <v>287</v>
      </c>
      <c r="E91" s="54">
        <v>7244312.3199999984</v>
      </c>
    </row>
    <row r="92" spans="1:5" ht="15" outlineLevel="2" x14ac:dyDescent="0.25">
      <c r="A92" s="10" t="s">
        <v>92</v>
      </c>
      <c r="B92" s="10" t="s">
        <v>286</v>
      </c>
      <c r="C92" s="10" t="s">
        <v>287</v>
      </c>
      <c r="D92" s="10" t="s">
        <v>287</v>
      </c>
      <c r="E92" s="54">
        <v>6610562.2400000002</v>
      </c>
    </row>
    <row r="93" spans="1:5" ht="15" outlineLevel="2" x14ac:dyDescent="0.25">
      <c r="A93" s="10" t="s">
        <v>93</v>
      </c>
      <c r="B93" s="10" t="s">
        <v>286</v>
      </c>
      <c r="C93" s="10" t="s">
        <v>287</v>
      </c>
      <c r="D93" s="10" t="s">
        <v>287</v>
      </c>
      <c r="E93" s="54">
        <v>7954184.6000000006</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10106055.730000004</v>
      </c>
    </row>
    <row r="96" spans="1:5" ht="15" outlineLevel="2" x14ac:dyDescent="0.25">
      <c r="A96" s="10" t="s">
        <v>96</v>
      </c>
      <c r="B96" s="10" t="s">
        <v>286</v>
      </c>
      <c r="C96" s="10" t="s">
        <v>287</v>
      </c>
      <c r="D96" s="10" t="s">
        <v>287</v>
      </c>
      <c r="E96" s="54">
        <v>2958558.7800000003</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3768802.5600000005</v>
      </c>
    </row>
    <row r="99" spans="1:5" ht="15" outlineLevel="2" x14ac:dyDescent="0.25">
      <c r="A99" s="10" t="s">
        <v>99</v>
      </c>
      <c r="B99" s="10" t="s">
        <v>286</v>
      </c>
      <c r="C99" s="10" t="s">
        <v>287</v>
      </c>
      <c r="D99" s="10" t="s">
        <v>287</v>
      </c>
      <c r="E99" s="54">
        <v>8220257.2099999981</v>
      </c>
    </row>
    <row r="100" spans="1:5" ht="15" outlineLevel="2" x14ac:dyDescent="0.25">
      <c r="A100" s="10" t="s">
        <v>100</v>
      </c>
      <c r="B100" s="10" t="s">
        <v>286</v>
      </c>
      <c r="C100" s="10" t="s">
        <v>287</v>
      </c>
      <c r="D100" s="10" t="s">
        <v>287</v>
      </c>
      <c r="E100" s="54">
        <v>5681011.0600000015</v>
      </c>
    </row>
    <row r="101" spans="1:5" ht="15" outlineLevel="2" x14ac:dyDescent="0.25">
      <c r="A101" s="10" t="s">
        <v>101</v>
      </c>
      <c r="B101" s="10" t="s">
        <v>286</v>
      </c>
      <c r="C101" s="10" t="s">
        <v>287</v>
      </c>
      <c r="D101" s="10" t="s">
        <v>287</v>
      </c>
      <c r="E101" s="54">
        <v>4579453.6000000006</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8830858.5799999982</v>
      </c>
    </row>
    <row r="104" spans="1:5" ht="15" outlineLevel="2" x14ac:dyDescent="0.25">
      <c r="A104" s="10" t="s">
        <v>104</v>
      </c>
      <c r="B104" s="10" t="s">
        <v>286</v>
      </c>
      <c r="C104" s="10" t="s">
        <v>287</v>
      </c>
      <c r="D104" s="10" t="s">
        <v>287</v>
      </c>
      <c r="E104" s="54">
        <v>6259116.3500000015</v>
      </c>
    </row>
    <row r="105" spans="1:5" ht="15" outlineLevel="2" x14ac:dyDescent="0.25">
      <c r="A105" s="10" t="s">
        <v>105</v>
      </c>
      <c r="B105" s="10" t="s">
        <v>286</v>
      </c>
      <c r="C105" s="10" t="s">
        <v>287</v>
      </c>
      <c r="D105" s="10" t="s">
        <v>287</v>
      </c>
      <c r="E105" s="54">
        <v>6368651.4900000002</v>
      </c>
    </row>
    <row r="106" spans="1:5" ht="15" outlineLevel="2" x14ac:dyDescent="0.25">
      <c r="A106" s="10" t="s">
        <v>106</v>
      </c>
      <c r="B106" s="10" t="s">
        <v>286</v>
      </c>
      <c r="C106" s="10" t="s">
        <v>287</v>
      </c>
      <c r="D106" s="10" t="s">
        <v>287</v>
      </c>
      <c r="E106" s="54">
        <v>7253197.0800000001</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3464305.8800000008</v>
      </c>
    </row>
    <row r="109" spans="1:5" ht="15" outlineLevel="2" x14ac:dyDescent="0.25">
      <c r="A109" s="10" t="s">
        <v>109</v>
      </c>
      <c r="B109" s="10" t="s">
        <v>286</v>
      </c>
      <c r="C109" s="10" t="s">
        <v>287</v>
      </c>
      <c r="D109" s="10" t="s">
        <v>287</v>
      </c>
      <c r="E109" s="54">
        <v>4987117.1499999994</v>
      </c>
    </row>
    <row r="110" spans="1:5" ht="15" outlineLevel="2" x14ac:dyDescent="0.25">
      <c r="A110" s="10" t="s">
        <v>110</v>
      </c>
      <c r="B110" s="10" t="s">
        <v>286</v>
      </c>
      <c r="C110" s="10" t="s">
        <v>287</v>
      </c>
      <c r="D110" s="10" t="s">
        <v>287</v>
      </c>
      <c r="E110" s="54">
        <v>2390339.75</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3977619.3899999997</v>
      </c>
    </row>
    <row r="113" spans="1:5" ht="15" outlineLevel="2" x14ac:dyDescent="0.25">
      <c r="A113" s="10" t="s">
        <v>113</v>
      </c>
      <c r="B113" s="10" t="s">
        <v>286</v>
      </c>
      <c r="C113" s="10" t="s">
        <v>287</v>
      </c>
      <c r="D113" s="10" t="s">
        <v>287</v>
      </c>
      <c r="E113" s="54">
        <v>6179070.1100000003</v>
      </c>
    </row>
    <row r="114" spans="1:5" ht="15" outlineLevel="2" x14ac:dyDescent="0.25">
      <c r="A114" s="10" t="s">
        <v>114</v>
      </c>
      <c r="B114" s="10" t="s">
        <v>286</v>
      </c>
      <c r="C114" s="10" t="s">
        <v>287</v>
      </c>
      <c r="D114" s="10" t="s">
        <v>287</v>
      </c>
      <c r="E114" s="54">
        <v>6128094.1000000006</v>
      </c>
    </row>
    <row r="115" spans="1:5" ht="15" outlineLevel="2" x14ac:dyDescent="0.25">
      <c r="A115" s="10" t="s">
        <v>115</v>
      </c>
      <c r="B115" s="10" t="s">
        <v>286</v>
      </c>
      <c r="C115" s="10" t="s">
        <v>287</v>
      </c>
      <c r="D115" s="10" t="s">
        <v>287</v>
      </c>
      <c r="E115" s="54">
        <v>6719980.1800000025</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5501770.6599999974</v>
      </c>
    </row>
    <row r="118" spans="1:5" ht="15" outlineLevel="2" x14ac:dyDescent="0.25">
      <c r="A118" s="10" t="s">
        <v>118</v>
      </c>
      <c r="B118" s="10" t="s">
        <v>286</v>
      </c>
      <c r="C118" s="10" t="s">
        <v>287</v>
      </c>
      <c r="D118" s="10" t="s">
        <v>287</v>
      </c>
      <c r="E118" s="54">
        <v>4984773.580000001</v>
      </c>
    </row>
    <row r="119" spans="1:5" ht="15" outlineLevel="2" x14ac:dyDescent="0.25">
      <c r="A119" s="10" t="s">
        <v>119</v>
      </c>
      <c r="B119" s="10" t="s">
        <v>286</v>
      </c>
      <c r="C119" s="10" t="s">
        <v>287</v>
      </c>
      <c r="D119" s="10" t="s">
        <v>287</v>
      </c>
      <c r="E119" s="54">
        <v>2405024.8200000003</v>
      </c>
    </row>
    <row r="120" spans="1:5" ht="15" outlineLevel="2" x14ac:dyDescent="0.25">
      <c r="A120" s="10" t="s">
        <v>120</v>
      </c>
      <c r="B120" s="10" t="s">
        <v>286</v>
      </c>
      <c r="C120" s="10" t="s">
        <v>287</v>
      </c>
      <c r="D120" s="10" t="s">
        <v>287</v>
      </c>
      <c r="E120" s="54">
        <v>1868891.0899999996</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3040293.3</v>
      </c>
    </row>
    <row r="123" spans="1:5" ht="15" outlineLevel="2" x14ac:dyDescent="0.25">
      <c r="A123" s="10" t="s">
        <v>123</v>
      </c>
      <c r="B123" s="10" t="s">
        <v>286</v>
      </c>
      <c r="C123" s="10" t="s">
        <v>287</v>
      </c>
      <c r="D123" s="10" t="s">
        <v>287</v>
      </c>
      <c r="E123" s="54">
        <v>4191208.7699999991</v>
      </c>
    </row>
    <row r="124" spans="1:5" ht="15" outlineLevel="2" x14ac:dyDescent="0.25">
      <c r="A124" s="10" t="s">
        <v>124</v>
      </c>
      <c r="B124" s="10" t="s">
        <v>286</v>
      </c>
      <c r="C124" s="10" t="s">
        <v>287</v>
      </c>
      <c r="D124" s="10" t="s">
        <v>287</v>
      </c>
      <c r="E124" s="54">
        <v>3675609.8899999997</v>
      </c>
    </row>
    <row r="125" spans="1:5" ht="15" outlineLevel="2" x14ac:dyDescent="0.25">
      <c r="A125" s="10" t="s">
        <v>125</v>
      </c>
      <c r="B125" s="10" t="s">
        <v>286</v>
      </c>
      <c r="C125" s="10" t="s">
        <v>287</v>
      </c>
      <c r="D125" s="10" t="s">
        <v>287</v>
      </c>
      <c r="E125" s="54">
        <v>2354853.5399999996</v>
      </c>
    </row>
    <row r="126" spans="1:5" ht="15" outlineLevel="2" x14ac:dyDescent="0.25">
      <c r="A126" s="10" t="s">
        <v>126</v>
      </c>
      <c r="B126" s="10" t="s">
        <v>286</v>
      </c>
      <c r="C126" s="10" t="s">
        <v>287</v>
      </c>
      <c r="D126" s="10" t="s">
        <v>287</v>
      </c>
      <c r="E126" s="54">
        <v>4794654.0900000017</v>
      </c>
    </row>
    <row r="127" spans="1:5" ht="15" outlineLevel="2" x14ac:dyDescent="0.25">
      <c r="A127" s="10" t="s">
        <v>127</v>
      </c>
      <c r="B127" s="10" t="s">
        <v>286</v>
      </c>
      <c r="C127" s="10" t="s">
        <v>287</v>
      </c>
      <c r="D127" s="10" t="s">
        <v>287</v>
      </c>
      <c r="E127" s="54">
        <v>3647637.2800000007</v>
      </c>
    </row>
    <row r="128" spans="1:5" ht="15" outlineLevel="2" x14ac:dyDescent="0.25">
      <c r="A128" s="10" t="s">
        <v>128</v>
      </c>
      <c r="B128" s="10" t="s">
        <v>286</v>
      </c>
      <c r="C128" s="10" t="s">
        <v>287</v>
      </c>
      <c r="D128" s="10" t="s">
        <v>287</v>
      </c>
      <c r="E128" s="54">
        <v>7565502.1600000011</v>
      </c>
    </row>
    <row r="129" spans="1:5" ht="15" outlineLevel="2" x14ac:dyDescent="0.25">
      <c r="A129" s="10" t="s">
        <v>129</v>
      </c>
      <c r="B129" s="10" t="s">
        <v>286</v>
      </c>
      <c r="C129" s="10" t="s">
        <v>287</v>
      </c>
      <c r="D129" s="10" t="s">
        <v>287</v>
      </c>
      <c r="E129" s="54">
        <v>6453206.4900000021</v>
      </c>
    </row>
    <row r="130" spans="1:5" ht="15" outlineLevel="2" x14ac:dyDescent="0.25">
      <c r="A130" s="10" t="s">
        <v>130</v>
      </c>
      <c r="B130" s="10" t="s">
        <v>286</v>
      </c>
      <c r="C130" s="10" t="s">
        <v>287</v>
      </c>
      <c r="D130" s="10" t="s">
        <v>287</v>
      </c>
      <c r="E130" s="54">
        <v>8616483.3000000007</v>
      </c>
    </row>
    <row r="131" spans="1:5" ht="15" outlineLevel="2" x14ac:dyDescent="0.25">
      <c r="A131" s="10" t="s">
        <v>131</v>
      </c>
      <c r="B131" s="10" t="s">
        <v>286</v>
      </c>
      <c r="C131" s="10" t="s">
        <v>287</v>
      </c>
      <c r="D131" s="10" t="s">
        <v>287</v>
      </c>
      <c r="E131" s="54">
        <v>5730039.4500000002</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7891449.2100000018</v>
      </c>
    </row>
    <row r="134" spans="1:5" ht="15" outlineLevel="2" x14ac:dyDescent="0.25">
      <c r="A134" s="10" t="s">
        <v>134</v>
      </c>
      <c r="B134" s="10" t="s">
        <v>286</v>
      </c>
      <c r="C134" s="10" t="s">
        <v>287</v>
      </c>
      <c r="D134" s="10" t="s">
        <v>287</v>
      </c>
      <c r="E134" s="54">
        <v>7800749.96</v>
      </c>
    </row>
    <row r="135" spans="1:5" ht="15" outlineLevel="2" x14ac:dyDescent="0.25">
      <c r="A135" s="10" t="s">
        <v>135</v>
      </c>
      <c r="B135" s="10" t="s">
        <v>286</v>
      </c>
      <c r="C135" s="10" t="s">
        <v>287</v>
      </c>
      <c r="D135" s="10" t="s">
        <v>287</v>
      </c>
      <c r="E135" s="54">
        <v>6322940.4799999986</v>
      </c>
    </row>
    <row r="136" spans="1:5" ht="15" outlineLevel="2" x14ac:dyDescent="0.25">
      <c r="A136" s="10" t="s">
        <v>136</v>
      </c>
      <c r="B136" s="10" t="s">
        <v>286</v>
      </c>
      <c r="C136" s="10" t="s">
        <v>287</v>
      </c>
      <c r="D136" s="10" t="s">
        <v>287</v>
      </c>
      <c r="E136" s="54">
        <v>6578456.1199999992</v>
      </c>
    </row>
    <row r="137" spans="1:5" ht="15" outlineLevel="2" x14ac:dyDescent="0.25">
      <c r="A137" s="10" t="s">
        <v>137</v>
      </c>
      <c r="B137" s="10" t="s">
        <v>286</v>
      </c>
      <c r="C137" s="10" t="s">
        <v>287</v>
      </c>
      <c r="D137" s="10" t="s">
        <v>287</v>
      </c>
      <c r="E137" s="54">
        <v>1343416.3499999999</v>
      </c>
    </row>
    <row r="138" spans="1:5" ht="15" outlineLevel="2" x14ac:dyDescent="0.25">
      <c r="A138" s="10" t="s">
        <v>138</v>
      </c>
      <c r="B138" s="10" t="s">
        <v>286</v>
      </c>
      <c r="C138" s="10" t="s">
        <v>287</v>
      </c>
      <c r="D138" s="10" t="s">
        <v>287</v>
      </c>
      <c r="E138" s="54">
        <v>7051329.4700000025</v>
      </c>
    </row>
    <row r="139" spans="1:5" ht="15" outlineLevel="2" x14ac:dyDescent="0.25">
      <c r="A139" s="10" t="s">
        <v>139</v>
      </c>
      <c r="B139" s="10" t="s">
        <v>286</v>
      </c>
      <c r="C139" s="10" t="s">
        <v>287</v>
      </c>
      <c r="D139" s="10" t="s">
        <v>287</v>
      </c>
      <c r="E139" s="54">
        <v>6481230.9399999985</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690784.32999999984</v>
      </c>
    </row>
    <row r="142" spans="1:5" ht="15" outlineLevel="2" x14ac:dyDescent="0.25">
      <c r="A142" s="10" t="s">
        <v>142</v>
      </c>
      <c r="B142" s="10" t="s">
        <v>286</v>
      </c>
      <c r="C142" s="10" t="s">
        <v>287</v>
      </c>
      <c r="D142" s="10" t="s">
        <v>287</v>
      </c>
      <c r="E142" s="54">
        <v>4076729.189999999</v>
      </c>
    </row>
    <row r="143" spans="1:5" ht="15" outlineLevel="2" x14ac:dyDescent="0.25">
      <c r="A143" s="10" t="s">
        <v>143</v>
      </c>
      <c r="B143" s="10" t="s">
        <v>286</v>
      </c>
      <c r="C143" s="10" t="s">
        <v>287</v>
      </c>
      <c r="D143" s="10" t="s">
        <v>287</v>
      </c>
      <c r="E143" s="54">
        <v>10318227.059999995</v>
      </c>
    </row>
    <row r="144" spans="1:5" ht="15" outlineLevel="2" x14ac:dyDescent="0.25">
      <c r="A144" s="10" t="s">
        <v>144</v>
      </c>
      <c r="B144" s="10" t="s">
        <v>286</v>
      </c>
      <c r="C144" s="10" t="s">
        <v>287</v>
      </c>
      <c r="D144" s="10" t="s">
        <v>287</v>
      </c>
      <c r="E144" s="54">
        <v>3278321.0599999996</v>
      </c>
    </row>
    <row r="145" spans="1:5" ht="15" outlineLevel="2" x14ac:dyDescent="0.25">
      <c r="A145" s="10" t="s">
        <v>145</v>
      </c>
      <c r="B145" s="10" t="s">
        <v>286</v>
      </c>
      <c r="C145" s="10" t="s">
        <v>287</v>
      </c>
      <c r="D145" s="10" t="s">
        <v>287</v>
      </c>
      <c r="E145" s="54">
        <v>9578721.0299999993</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3876902.5699999994</v>
      </c>
    </row>
    <row r="148" spans="1:5" ht="15" outlineLevel="2" x14ac:dyDescent="0.25">
      <c r="A148" s="10" t="s">
        <v>148</v>
      </c>
      <c r="B148" s="10" t="s">
        <v>286</v>
      </c>
      <c r="C148" s="10" t="s">
        <v>287</v>
      </c>
      <c r="D148" s="10" t="s">
        <v>287</v>
      </c>
      <c r="E148" s="54">
        <v>2351729.6399999997</v>
      </c>
    </row>
    <row r="149" spans="1:5" ht="15" outlineLevel="2" x14ac:dyDescent="0.25">
      <c r="A149" s="10" t="s">
        <v>149</v>
      </c>
      <c r="B149" s="10" t="s">
        <v>286</v>
      </c>
      <c r="C149" s="10" t="s">
        <v>287</v>
      </c>
      <c r="D149" s="10" t="s">
        <v>287</v>
      </c>
      <c r="E149" s="54">
        <v>6022140.419999999</v>
      </c>
    </row>
    <row r="150" spans="1:5" ht="15" outlineLevel="2" x14ac:dyDescent="0.25">
      <c r="A150" s="10" t="s">
        <v>150</v>
      </c>
      <c r="B150" s="10" t="s">
        <v>286</v>
      </c>
      <c r="C150" s="10" t="s">
        <v>287</v>
      </c>
      <c r="D150" s="10" t="s">
        <v>287</v>
      </c>
      <c r="E150" s="54">
        <v>7839131.0900000017</v>
      </c>
    </row>
    <row r="151" spans="1:5" ht="15" outlineLevel="2" x14ac:dyDescent="0.25">
      <c r="A151" s="10" t="s">
        <v>151</v>
      </c>
      <c r="B151" s="10" t="s">
        <v>286</v>
      </c>
      <c r="C151" s="10" t="s">
        <v>287</v>
      </c>
      <c r="D151" s="10" t="s">
        <v>287</v>
      </c>
      <c r="E151" s="54">
        <v>7482967.0199999996</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4030841.4899999998</v>
      </c>
    </row>
    <row r="154" spans="1:5" ht="15" outlineLevel="2" x14ac:dyDescent="0.25">
      <c r="A154" s="10" t="s">
        <v>154</v>
      </c>
      <c r="B154" s="10" t="s">
        <v>286</v>
      </c>
      <c r="C154" s="10" t="s">
        <v>287</v>
      </c>
      <c r="D154" s="10" t="s">
        <v>287</v>
      </c>
      <c r="E154" s="54">
        <v>2730432.1000000006</v>
      </c>
    </row>
    <row r="155" spans="1:5" ht="15" outlineLevel="2" x14ac:dyDescent="0.25">
      <c r="A155" s="10" t="s">
        <v>155</v>
      </c>
      <c r="B155" s="10" t="s">
        <v>286</v>
      </c>
      <c r="C155" s="10" t="s">
        <v>287</v>
      </c>
      <c r="D155" s="10" t="s">
        <v>287</v>
      </c>
      <c r="E155" s="54">
        <v>4606253.9700000007</v>
      </c>
    </row>
    <row r="156" spans="1:5" ht="15" outlineLevel="2" x14ac:dyDescent="0.25">
      <c r="A156" s="10" t="s">
        <v>156</v>
      </c>
      <c r="B156" s="10" t="s">
        <v>286</v>
      </c>
      <c r="C156" s="10" t="s">
        <v>287</v>
      </c>
      <c r="D156" s="10" t="s">
        <v>287</v>
      </c>
      <c r="E156" s="54">
        <v>4765208.4800000004</v>
      </c>
    </row>
    <row r="157" spans="1:5" ht="15" outlineLevel="2" x14ac:dyDescent="0.25">
      <c r="A157" s="10" t="s">
        <v>157</v>
      </c>
      <c r="B157" s="10" t="s">
        <v>286</v>
      </c>
      <c r="C157" s="10" t="s">
        <v>287</v>
      </c>
      <c r="D157" s="10" t="s">
        <v>287</v>
      </c>
      <c r="E157" s="54">
        <v>2110814.7799999998</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3439807.9400000004</v>
      </c>
    </row>
    <row r="160" spans="1:5" ht="15" outlineLevel="2" x14ac:dyDescent="0.25">
      <c r="A160" s="10" t="s">
        <v>160</v>
      </c>
      <c r="B160" s="10" t="s">
        <v>286</v>
      </c>
      <c r="C160" s="10" t="s">
        <v>287</v>
      </c>
      <c r="D160" s="10" t="s">
        <v>287</v>
      </c>
      <c r="E160" s="54">
        <v>3659501.9300000006</v>
      </c>
    </row>
    <row r="161" spans="1:5" ht="15" outlineLevel="2" x14ac:dyDescent="0.25">
      <c r="A161" s="10" t="s">
        <v>161</v>
      </c>
      <c r="B161" s="10" t="s">
        <v>286</v>
      </c>
      <c r="C161" s="10" t="s">
        <v>287</v>
      </c>
      <c r="D161" s="10" t="s">
        <v>287</v>
      </c>
      <c r="E161" s="54">
        <v>2762897.2699999996</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2442104.4699999997</v>
      </c>
    </row>
    <row r="164" spans="1:5" ht="15" outlineLevel="2" x14ac:dyDescent="0.25">
      <c r="A164" s="10" t="s">
        <v>164</v>
      </c>
      <c r="B164" s="10" t="s">
        <v>286</v>
      </c>
      <c r="C164" s="10" t="s">
        <v>287</v>
      </c>
      <c r="D164" s="10" t="s">
        <v>287</v>
      </c>
      <c r="E164" s="54">
        <v>5766817.2299999995</v>
      </c>
    </row>
    <row r="165" spans="1:5" ht="15" outlineLevel="2" x14ac:dyDescent="0.25">
      <c r="A165" s="10" t="s">
        <v>165</v>
      </c>
      <c r="B165" s="10" t="s">
        <v>286</v>
      </c>
      <c r="C165" s="10" t="s">
        <v>287</v>
      </c>
      <c r="D165" s="10" t="s">
        <v>287</v>
      </c>
      <c r="E165" s="54">
        <v>3460268.3600000008</v>
      </c>
    </row>
    <row r="166" spans="1:5" ht="15" outlineLevel="2" x14ac:dyDescent="0.25">
      <c r="A166" s="10" t="s">
        <v>166</v>
      </c>
      <c r="B166" s="10" t="s">
        <v>286</v>
      </c>
      <c r="C166" s="10" t="s">
        <v>287</v>
      </c>
      <c r="D166" s="10" t="s">
        <v>287</v>
      </c>
      <c r="E166" s="54">
        <v>1206988.52</v>
      </c>
    </row>
    <row r="167" spans="1:5" ht="15" outlineLevel="2" x14ac:dyDescent="0.25">
      <c r="A167" s="10" t="s">
        <v>167</v>
      </c>
      <c r="B167" s="10" t="s">
        <v>286</v>
      </c>
      <c r="C167" s="10" t="s">
        <v>287</v>
      </c>
      <c r="D167" s="10" t="s">
        <v>287</v>
      </c>
      <c r="E167" s="54">
        <v>7220493.0199999996</v>
      </c>
    </row>
    <row r="168" spans="1:5" ht="15" outlineLevel="2" x14ac:dyDescent="0.25">
      <c r="A168" s="10" t="s">
        <v>168</v>
      </c>
      <c r="B168" s="10" t="s">
        <v>286</v>
      </c>
      <c r="C168" s="10" t="s">
        <v>287</v>
      </c>
      <c r="D168" s="10" t="s">
        <v>287</v>
      </c>
      <c r="E168" s="54">
        <v>10820717.08</v>
      </c>
    </row>
    <row r="169" spans="1:5" ht="15" outlineLevel="2" x14ac:dyDescent="0.25">
      <c r="A169" s="10" t="s">
        <v>169</v>
      </c>
      <c r="B169" s="10" t="s">
        <v>286</v>
      </c>
      <c r="C169" s="10" t="s">
        <v>287</v>
      </c>
      <c r="D169" s="10" t="s">
        <v>287</v>
      </c>
      <c r="E169" s="54">
        <v>6904827.4400000023</v>
      </c>
    </row>
    <row r="170" spans="1:5" ht="15" outlineLevel="2" x14ac:dyDescent="0.25">
      <c r="A170" s="10" t="s">
        <v>170</v>
      </c>
      <c r="B170" s="10" t="s">
        <v>286</v>
      </c>
      <c r="C170" s="10" t="s">
        <v>287</v>
      </c>
      <c r="D170" s="10" t="s">
        <v>287</v>
      </c>
      <c r="E170" s="54">
        <v>4123787.6700000004</v>
      </c>
    </row>
    <row r="171" spans="1:5" ht="15" outlineLevel="2" x14ac:dyDescent="0.25">
      <c r="A171" s="10" t="s">
        <v>171</v>
      </c>
      <c r="B171" s="10" t="s">
        <v>286</v>
      </c>
      <c r="C171" s="10" t="s">
        <v>287</v>
      </c>
      <c r="D171" s="10" t="s">
        <v>287</v>
      </c>
      <c r="E171" s="54">
        <v>5291799.6000000006</v>
      </c>
    </row>
    <row r="172" spans="1:5" ht="15" outlineLevel="2" x14ac:dyDescent="0.25">
      <c r="A172" s="10" t="s">
        <v>172</v>
      </c>
      <c r="B172" s="10" t="s">
        <v>286</v>
      </c>
      <c r="C172" s="10" t="s">
        <v>287</v>
      </c>
      <c r="D172" s="10" t="s">
        <v>287</v>
      </c>
      <c r="E172" s="54">
        <v>6307513.6599999983</v>
      </c>
    </row>
    <row r="173" spans="1:5" ht="15" outlineLevel="2" x14ac:dyDescent="0.25">
      <c r="A173" s="10" t="s">
        <v>173</v>
      </c>
      <c r="B173" s="10" t="s">
        <v>286</v>
      </c>
      <c r="C173" s="10" t="s">
        <v>287</v>
      </c>
      <c r="D173" s="10" t="s">
        <v>287</v>
      </c>
      <c r="E173" s="54">
        <v>3512663.02</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709359.27000000014</v>
      </c>
    </row>
    <row r="176" spans="1:5" ht="15" outlineLevel="2" x14ac:dyDescent="0.25">
      <c r="A176" s="10" t="s">
        <v>176</v>
      </c>
      <c r="B176" s="10" t="s">
        <v>286</v>
      </c>
      <c r="C176" s="10" t="s">
        <v>287</v>
      </c>
      <c r="D176" s="10" t="s">
        <v>287</v>
      </c>
      <c r="E176" s="54">
        <v>3220042.060000001</v>
      </c>
    </row>
    <row r="177" spans="1:5" ht="15" outlineLevel="2" x14ac:dyDescent="0.25">
      <c r="A177" s="10" t="s">
        <v>177</v>
      </c>
      <c r="B177" s="10" t="s">
        <v>286</v>
      </c>
      <c r="C177" s="10" t="s">
        <v>287</v>
      </c>
      <c r="D177" s="10" t="s">
        <v>287</v>
      </c>
      <c r="E177" s="54">
        <v>3503052.1700000009</v>
      </c>
    </row>
    <row r="178" spans="1:5" ht="15" outlineLevel="2" x14ac:dyDescent="0.25">
      <c r="A178" s="10" t="s">
        <v>178</v>
      </c>
      <c r="B178" s="10" t="s">
        <v>286</v>
      </c>
      <c r="C178" s="10" t="s">
        <v>287</v>
      </c>
      <c r="D178" s="10" t="s">
        <v>287</v>
      </c>
      <c r="E178" s="54">
        <v>6027192.4699999997</v>
      </c>
    </row>
    <row r="179" spans="1:5" ht="15" outlineLevel="2" x14ac:dyDescent="0.25">
      <c r="A179" s="10" t="s">
        <v>179</v>
      </c>
      <c r="B179" s="10" t="s">
        <v>286</v>
      </c>
      <c r="C179" s="10" t="s">
        <v>287</v>
      </c>
      <c r="D179" s="10" t="s">
        <v>287</v>
      </c>
      <c r="E179" s="54">
        <v>2929735.4300000006</v>
      </c>
    </row>
    <row r="180" spans="1:5" ht="15" outlineLevel="2" x14ac:dyDescent="0.25">
      <c r="A180" s="10" t="s">
        <v>180</v>
      </c>
      <c r="B180" s="10" t="s">
        <v>286</v>
      </c>
      <c r="C180" s="10" t="s">
        <v>287</v>
      </c>
      <c r="D180" s="10" t="s">
        <v>287</v>
      </c>
      <c r="E180" s="54">
        <v>3128236.3000000007</v>
      </c>
    </row>
    <row r="181" spans="1:5" ht="15" outlineLevel="2" x14ac:dyDescent="0.25">
      <c r="A181" s="10" t="s">
        <v>181</v>
      </c>
      <c r="B181" s="10" t="s">
        <v>286</v>
      </c>
      <c r="C181" s="10" t="s">
        <v>287</v>
      </c>
      <c r="D181" s="10" t="s">
        <v>287</v>
      </c>
      <c r="E181" s="54">
        <v>2440369.7599999998</v>
      </c>
    </row>
    <row r="182" spans="1:5" ht="15" outlineLevel="2" x14ac:dyDescent="0.25">
      <c r="A182" s="10" t="s">
        <v>182</v>
      </c>
      <c r="B182" s="10" t="s">
        <v>286</v>
      </c>
      <c r="C182" s="10" t="s">
        <v>287</v>
      </c>
      <c r="D182" s="10" t="s">
        <v>287</v>
      </c>
      <c r="E182" s="54">
        <v>6343915.5999999996</v>
      </c>
    </row>
    <row r="183" spans="1:5" ht="15" outlineLevel="2" x14ac:dyDescent="0.25">
      <c r="A183" s="10" t="s">
        <v>183</v>
      </c>
      <c r="B183" s="10" t="s">
        <v>286</v>
      </c>
      <c r="C183" s="10" t="s">
        <v>287</v>
      </c>
      <c r="D183" s="10" t="s">
        <v>287</v>
      </c>
      <c r="E183" s="54">
        <v>3600424.94</v>
      </c>
    </row>
    <row r="184" spans="1:5" ht="15" outlineLevel="2" x14ac:dyDescent="0.25">
      <c r="A184" s="10" t="s">
        <v>184</v>
      </c>
      <c r="B184" s="10" t="s">
        <v>286</v>
      </c>
      <c r="C184" s="10" t="s">
        <v>287</v>
      </c>
      <c r="D184" s="10" t="s">
        <v>287</v>
      </c>
      <c r="E184" s="54">
        <v>880637.64</v>
      </c>
    </row>
    <row r="185" spans="1:5" ht="15" outlineLevel="2" x14ac:dyDescent="0.25">
      <c r="A185" s="10" t="s">
        <v>185</v>
      </c>
      <c r="B185" s="10" t="s">
        <v>286</v>
      </c>
      <c r="C185" s="10" t="s">
        <v>287</v>
      </c>
      <c r="D185" s="10" t="s">
        <v>287</v>
      </c>
      <c r="E185" s="54">
        <v>704832.91</v>
      </c>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590185.13</v>
      </c>
    </row>
    <row r="189" spans="1:5" ht="15" outlineLevel="2" x14ac:dyDescent="0.25">
      <c r="A189" s="10" t="s">
        <v>189</v>
      </c>
      <c r="B189" s="10" t="s">
        <v>286</v>
      </c>
      <c r="C189" s="10" t="s">
        <v>287</v>
      </c>
      <c r="D189" s="10" t="s">
        <v>287</v>
      </c>
      <c r="E189" s="54">
        <v>3141443.12</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6564666.8700000001</v>
      </c>
    </row>
    <row r="192" spans="1:5" ht="15" outlineLevel="2" x14ac:dyDescent="0.25">
      <c r="A192" s="10" t="s">
        <v>192</v>
      </c>
      <c r="B192" s="10" t="s">
        <v>286</v>
      </c>
      <c r="C192" s="10" t="s">
        <v>287</v>
      </c>
      <c r="D192" s="10" t="s">
        <v>287</v>
      </c>
      <c r="E192" s="54">
        <v>8887282.370000001</v>
      </c>
    </row>
    <row r="193" spans="1:5" ht="15" outlineLevel="2" x14ac:dyDescent="0.25">
      <c r="A193" s="10" t="s">
        <v>193</v>
      </c>
      <c r="B193" s="10" t="s">
        <v>286</v>
      </c>
      <c r="C193" s="10" t="s">
        <v>287</v>
      </c>
      <c r="D193" s="10" t="s">
        <v>287</v>
      </c>
      <c r="E193" s="54">
        <v>4149989.62</v>
      </c>
    </row>
    <row r="194" spans="1:5" ht="15" outlineLevel="2" x14ac:dyDescent="0.25">
      <c r="A194" s="10" t="s">
        <v>194</v>
      </c>
      <c r="B194" s="10" t="s">
        <v>286</v>
      </c>
      <c r="C194" s="10" t="s">
        <v>287</v>
      </c>
      <c r="D194" s="10" t="s">
        <v>287</v>
      </c>
      <c r="E194" s="54">
        <v>8992363.2200000007</v>
      </c>
    </row>
    <row r="195" spans="1:5" ht="15" outlineLevel="2" x14ac:dyDescent="0.25">
      <c r="A195" s="10" t="s">
        <v>195</v>
      </c>
      <c r="B195" s="10" t="s">
        <v>286</v>
      </c>
      <c r="C195" s="10" t="s">
        <v>287</v>
      </c>
      <c r="D195" s="10" t="s">
        <v>287</v>
      </c>
      <c r="E195" s="54">
        <v>7571843.7600000016</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3216821.1900000013</v>
      </c>
    </row>
    <row r="199" spans="1:5" ht="15" outlineLevel="2" x14ac:dyDescent="0.25">
      <c r="A199" s="10" t="s">
        <v>199</v>
      </c>
      <c r="B199" s="10" t="s">
        <v>286</v>
      </c>
      <c r="C199" s="10" t="s">
        <v>287</v>
      </c>
      <c r="D199" s="10" t="s">
        <v>287</v>
      </c>
      <c r="E199" s="54">
        <v>2395238.6900000004</v>
      </c>
    </row>
    <row r="200" spans="1:5" ht="15" outlineLevel="2" x14ac:dyDescent="0.25">
      <c r="A200" s="10" t="s">
        <v>200</v>
      </c>
      <c r="B200" s="10" t="s">
        <v>286</v>
      </c>
      <c r="C200" s="10" t="s">
        <v>287</v>
      </c>
      <c r="D200" s="10" t="s">
        <v>287</v>
      </c>
      <c r="E200" s="54">
        <v>9055311.8899999987</v>
      </c>
    </row>
    <row r="201" spans="1:5" ht="15" outlineLevel="2" x14ac:dyDescent="0.25">
      <c r="A201" s="10" t="s">
        <v>201</v>
      </c>
      <c r="B201" s="10" t="s">
        <v>286</v>
      </c>
      <c r="C201" s="10" t="s">
        <v>287</v>
      </c>
      <c r="D201" s="10" t="s">
        <v>287</v>
      </c>
      <c r="E201" s="54">
        <v>3300776.0700000003</v>
      </c>
    </row>
    <row r="202" spans="1:5" ht="15" outlineLevel="2" x14ac:dyDescent="0.25">
      <c r="A202" s="10" t="s">
        <v>202</v>
      </c>
      <c r="B202" s="10" t="s">
        <v>286</v>
      </c>
      <c r="C202" s="10" t="s">
        <v>287</v>
      </c>
      <c r="D202" s="10" t="s">
        <v>287</v>
      </c>
      <c r="E202" s="54">
        <v>4414994.1900000004</v>
      </c>
    </row>
    <row r="203" spans="1:5" ht="15" outlineLevel="2" x14ac:dyDescent="0.25">
      <c r="A203" s="10" t="s">
        <v>203</v>
      </c>
      <c r="B203" s="10" t="s">
        <v>286</v>
      </c>
      <c r="C203" s="10" t="s">
        <v>287</v>
      </c>
      <c r="D203" s="10" t="s">
        <v>287</v>
      </c>
      <c r="E203" s="54">
        <v>3676140.1799999988</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4341215.04</v>
      </c>
    </row>
    <row r="206" spans="1:5" ht="15" outlineLevel="2" x14ac:dyDescent="0.25">
      <c r="A206" s="10" t="s">
        <v>206</v>
      </c>
      <c r="B206" s="10" t="s">
        <v>286</v>
      </c>
      <c r="C206" s="10" t="s">
        <v>287</v>
      </c>
      <c r="D206" s="10" t="s">
        <v>287</v>
      </c>
      <c r="E206" s="54">
        <v>4097639.4099999997</v>
      </c>
    </row>
    <row r="207" spans="1:5" ht="15" outlineLevel="2" x14ac:dyDescent="0.25">
      <c r="A207" s="10" t="s">
        <v>207</v>
      </c>
      <c r="B207" s="10" t="s">
        <v>286</v>
      </c>
      <c r="C207" s="10" t="s">
        <v>287</v>
      </c>
      <c r="D207" s="10" t="s">
        <v>287</v>
      </c>
      <c r="E207" s="54">
        <v>5157335.9200000009</v>
      </c>
    </row>
    <row r="208" spans="1:5" ht="15" outlineLevel="2" x14ac:dyDescent="0.25">
      <c r="A208" s="10" t="s">
        <v>208</v>
      </c>
      <c r="B208" s="10" t="s">
        <v>286</v>
      </c>
      <c r="C208" s="10" t="s">
        <v>287</v>
      </c>
      <c r="D208" s="10" t="s">
        <v>287</v>
      </c>
      <c r="E208" s="54">
        <v>4295661.42</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1995874.9300000006</v>
      </c>
    </row>
    <row r="211" spans="1:5" ht="15" outlineLevel="2" x14ac:dyDescent="0.25">
      <c r="A211" s="10" t="s">
        <v>211</v>
      </c>
      <c r="B211" s="10" t="s">
        <v>286</v>
      </c>
      <c r="C211" s="10" t="s">
        <v>287</v>
      </c>
      <c r="D211" s="10" t="s">
        <v>287</v>
      </c>
      <c r="E211" s="54">
        <v>2462536.3600000003</v>
      </c>
    </row>
    <row r="212" spans="1:5" ht="15" outlineLevel="2" x14ac:dyDescent="0.25">
      <c r="A212" s="10" t="s">
        <v>212</v>
      </c>
      <c r="B212" s="10" t="s">
        <v>286</v>
      </c>
      <c r="C212" s="10" t="s">
        <v>287</v>
      </c>
      <c r="D212" s="10" t="s">
        <v>287</v>
      </c>
      <c r="E212" s="54">
        <v>3008716.8600000008</v>
      </c>
    </row>
    <row r="213" spans="1:5" ht="15" outlineLevel="2" x14ac:dyDescent="0.25">
      <c r="A213" s="10" t="s">
        <v>213</v>
      </c>
      <c r="B213" s="10" t="s">
        <v>286</v>
      </c>
      <c r="C213" s="10" t="s">
        <v>287</v>
      </c>
      <c r="D213" s="10" t="s">
        <v>287</v>
      </c>
      <c r="E213" s="54">
        <v>1388344.48</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900160.89999999991</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4808020.92</v>
      </c>
    </row>
    <row r="220" spans="1:5" ht="15" outlineLevel="2" x14ac:dyDescent="0.25">
      <c r="A220" s="10" t="s">
        <v>220</v>
      </c>
      <c r="B220" s="10" t="s">
        <v>286</v>
      </c>
      <c r="C220" s="10" t="s">
        <v>287</v>
      </c>
      <c r="D220" s="10" t="s">
        <v>287</v>
      </c>
      <c r="E220" s="54">
        <v>1703880.1999999997</v>
      </c>
    </row>
    <row r="221" spans="1:5" ht="15" outlineLevel="2" x14ac:dyDescent="0.25">
      <c r="A221" s="10" t="s">
        <v>221</v>
      </c>
      <c r="B221" s="10" t="s">
        <v>286</v>
      </c>
      <c r="C221" s="10" t="s">
        <v>287</v>
      </c>
      <c r="D221" s="10" t="s">
        <v>287</v>
      </c>
      <c r="E221" s="54">
        <v>3493975.1400000006</v>
      </c>
    </row>
    <row r="222" spans="1:5" ht="15" outlineLevel="2" x14ac:dyDescent="0.25">
      <c r="A222" s="10" t="s">
        <v>222</v>
      </c>
      <c r="B222" s="10" t="s">
        <v>286</v>
      </c>
      <c r="C222" s="10" t="s">
        <v>287</v>
      </c>
      <c r="D222" s="10" t="s">
        <v>287</v>
      </c>
      <c r="E222" s="54">
        <v>2222489.98</v>
      </c>
    </row>
    <row r="223" spans="1:5" ht="15" outlineLevel="2" x14ac:dyDescent="0.25">
      <c r="A223" s="10" t="s">
        <v>223</v>
      </c>
      <c r="B223" s="10" t="s">
        <v>286</v>
      </c>
      <c r="C223" s="10" t="s">
        <v>287</v>
      </c>
      <c r="D223" s="10" t="s">
        <v>287</v>
      </c>
      <c r="E223" s="54">
        <v>3945626.290000001</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2897980.7499999995</v>
      </c>
    </row>
    <row r="226" spans="1:5" ht="15" outlineLevel="2" x14ac:dyDescent="0.25">
      <c r="A226" s="10" t="s">
        <v>226</v>
      </c>
      <c r="B226" s="10" t="s">
        <v>286</v>
      </c>
      <c r="C226" s="10" t="s">
        <v>287</v>
      </c>
      <c r="D226" s="10" t="s">
        <v>287</v>
      </c>
      <c r="E226" s="54">
        <v>7422846.4599999981</v>
      </c>
    </row>
    <row r="227" spans="1:5" ht="15" outlineLevel="2" x14ac:dyDescent="0.25">
      <c r="A227" s="10" t="s">
        <v>227</v>
      </c>
      <c r="B227" s="10" t="s">
        <v>286</v>
      </c>
      <c r="C227" s="10" t="s">
        <v>287</v>
      </c>
      <c r="D227" s="10" t="s">
        <v>287</v>
      </c>
      <c r="E227" s="54">
        <v>1122617.1599999997</v>
      </c>
    </row>
    <row r="228" spans="1:5" ht="15" outlineLevel="2" x14ac:dyDescent="0.25">
      <c r="A228" s="10" t="s">
        <v>228</v>
      </c>
      <c r="B228" s="10" t="s">
        <v>286</v>
      </c>
      <c r="C228" s="10" t="s">
        <v>287</v>
      </c>
      <c r="D228" s="10" t="s">
        <v>287</v>
      </c>
      <c r="E228" s="54">
        <v>2944404.6199999992</v>
      </c>
    </row>
    <row r="229" spans="1:5" ht="15" outlineLevel="2" x14ac:dyDescent="0.25">
      <c r="A229" s="10" t="s">
        <v>229</v>
      </c>
      <c r="B229" s="10" t="s">
        <v>286</v>
      </c>
      <c r="C229" s="10" t="s">
        <v>287</v>
      </c>
      <c r="D229" s="10" t="s">
        <v>287</v>
      </c>
      <c r="E229" s="54">
        <v>10311088.35</v>
      </c>
    </row>
    <row r="230" spans="1:5" ht="15" outlineLevel="2" x14ac:dyDescent="0.25">
      <c r="A230" s="10" t="s">
        <v>230</v>
      </c>
      <c r="B230" s="10" t="s">
        <v>286</v>
      </c>
      <c r="C230" s="10" t="s">
        <v>287</v>
      </c>
      <c r="D230" s="10" t="s">
        <v>287</v>
      </c>
      <c r="E230" s="54">
        <v>6249239.04</v>
      </c>
    </row>
    <row r="231" spans="1:5" ht="15" outlineLevel="2" x14ac:dyDescent="0.25">
      <c r="A231" s="10" t="s">
        <v>231</v>
      </c>
      <c r="B231" s="10" t="s">
        <v>286</v>
      </c>
      <c r="C231" s="10" t="s">
        <v>287</v>
      </c>
      <c r="D231" s="10" t="s">
        <v>287</v>
      </c>
      <c r="E231" s="54">
        <v>10274976.070000002</v>
      </c>
    </row>
    <row r="232" spans="1:5" ht="15" outlineLevel="2" x14ac:dyDescent="0.25">
      <c r="A232" s="10" t="s">
        <v>232</v>
      </c>
      <c r="B232" s="10" t="s">
        <v>286</v>
      </c>
      <c r="C232" s="10" t="s">
        <v>287</v>
      </c>
      <c r="D232" s="10" t="s">
        <v>287</v>
      </c>
      <c r="E232" s="54">
        <v>3007482.2399999998</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8819844.0499999989</v>
      </c>
    </row>
    <row r="235" spans="1:5" ht="15" outlineLevel="2" x14ac:dyDescent="0.25">
      <c r="A235" s="10" t="s">
        <v>235</v>
      </c>
      <c r="B235" s="10" t="s">
        <v>286</v>
      </c>
      <c r="C235" s="10" t="s">
        <v>287</v>
      </c>
      <c r="D235" s="10" t="s">
        <v>287</v>
      </c>
      <c r="E235" s="54">
        <v>3532467.7899999991</v>
      </c>
    </row>
    <row r="236" spans="1:5" ht="15" outlineLevel="2" x14ac:dyDescent="0.25">
      <c r="A236" s="10" t="s">
        <v>236</v>
      </c>
      <c r="B236" s="10" t="s">
        <v>286</v>
      </c>
      <c r="C236" s="10" t="s">
        <v>287</v>
      </c>
      <c r="D236" s="10" t="s">
        <v>287</v>
      </c>
      <c r="E236" s="54">
        <v>4950673.24</v>
      </c>
    </row>
    <row r="237" spans="1:5" ht="15" outlineLevel="2" x14ac:dyDescent="0.25">
      <c r="A237" s="10" t="s">
        <v>237</v>
      </c>
      <c r="B237" s="10" t="s">
        <v>286</v>
      </c>
      <c r="C237" s="10" t="s">
        <v>287</v>
      </c>
      <c r="D237" s="10" t="s">
        <v>287</v>
      </c>
      <c r="E237" s="54">
        <v>2589498.52</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3007891.74</v>
      </c>
    </row>
    <row r="240" spans="1:5" ht="15" outlineLevel="2" x14ac:dyDescent="0.25">
      <c r="A240" s="10" t="s">
        <v>240</v>
      </c>
      <c r="B240" s="10" t="s">
        <v>286</v>
      </c>
      <c r="C240" s="10" t="s">
        <v>287</v>
      </c>
      <c r="D240" s="10" t="s">
        <v>287</v>
      </c>
      <c r="E240" s="54">
        <v>6409148.0199999996</v>
      </c>
    </row>
    <row r="241" spans="1:5" ht="15" outlineLevel="2" x14ac:dyDescent="0.25">
      <c r="A241" s="10" t="s">
        <v>241</v>
      </c>
      <c r="B241" s="10" t="s">
        <v>286</v>
      </c>
      <c r="C241" s="10" t="s">
        <v>287</v>
      </c>
      <c r="D241" s="10" t="s">
        <v>287</v>
      </c>
      <c r="E241" s="54">
        <v>9016368.9099999927</v>
      </c>
    </row>
    <row r="242" spans="1:5" ht="15" outlineLevel="2" x14ac:dyDescent="0.25">
      <c r="A242" s="10" t="s">
        <v>242</v>
      </c>
      <c r="B242" s="10" t="s">
        <v>286</v>
      </c>
      <c r="C242" s="10" t="s">
        <v>287</v>
      </c>
      <c r="D242" s="10" t="s">
        <v>287</v>
      </c>
      <c r="E242" s="54">
        <v>18468739.890000004</v>
      </c>
    </row>
    <row r="243" spans="1:5" ht="15" outlineLevel="2" x14ac:dyDescent="0.25">
      <c r="A243" s="10" t="s">
        <v>243</v>
      </c>
      <c r="B243" s="10" t="s">
        <v>286</v>
      </c>
      <c r="C243" s="10" t="s">
        <v>287</v>
      </c>
      <c r="D243" s="10" t="s">
        <v>287</v>
      </c>
      <c r="E243" s="54">
        <v>6780358.0800000001</v>
      </c>
    </row>
    <row r="244" spans="1:5" ht="15" outlineLevel="2" x14ac:dyDescent="0.25">
      <c r="A244" s="10" t="s">
        <v>244</v>
      </c>
      <c r="B244" s="10" t="s">
        <v>286</v>
      </c>
      <c r="C244" s="10" t="s">
        <v>287</v>
      </c>
      <c r="D244" s="10" t="s">
        <v>287</v>
      </c>
      <c r="E244" s="54">
        <v>5554468.3299999991</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1285339.0300000003</v>
      </c>
    </row>
    <row r="247" spans="1:5" ht="15" outlineLevel="2" x14ac:dyDescent="0.25">
      <c r="A247" s="10" t="s">
        <v>247</v>
      </c>
      <c r="B247" s="10" t="s">
        <v>286</v>
      </c>
      <c r="C247" s="10" t="s">
        <v>287</v>
      </c>
      <c r="D247" s="10" t="s">
        <v>287</v>
      </c>
      <c r="E247" s="54">
        <v>956795.53</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1217524.2499999998</v>
      </c>
    </row>
    <row r="250" spans="1:5" ht="15" outlineLevel="2" x14ac:dyDescent="0.25">
      <c r="A250" s="10" t="s">
        <v>250</v>
      </c>
      <c r="B250" s="10" t="s">
        <v>286</v>
      </c>
      <c r="C250" s="10" t="s">
        <v>287</v>
      </c>
      <c r="D250" s="10" t="s">
        <v>287</v>
      </c>
      <c r="E250" s="54">
        <v>1214113.8</v>
      </c>
    </row>
    <row r="251" spans="1:5" ht="15" outlineLevel="2" x14ac:dyDescent="0.25">
      <c r="A251" s="10" t="s">
        <v>251</v>
      </c>
      <c r="B251" s="10" t="s">
        <v>286</v>
      </c>
      <c r="C251" s="10" t="s">
        <v>287</v>
      </c>
      <c r="D251" s="10" t="s">
        <v>287</v>
      </c>
      <c r="E251" s="54">
        <v>2392206.2799999998</v>
      </c>
    </row>
    <row r="252" spans="1:5" ht="15" outlineLevel="2" x14ac:dyDescent="0.25">
      <c r="A252" s="10" t="s">
        <v>252</v>
      </c>
      <c r="B252" s="10" t="s">
        <v>286</v>
      </c>
      <c r="C252" s="10" t="s">
        <v>287</v>
      </c>
      <c r="D252" s="10" t="s">
        <v>287</v>
      </c>
      <c r="E252" s="54">
        <v>2308476.7900000005</v>
      </c>
    </row>
    <row r="253" spans="1:5" ht="15" outlineLevel="2" x14ac:dyDescent="0.25">
      <c r="A253" s="10" t="s">
        <v>253</v>
      </c>
      <c r="B253" s="10" t="s">
        <v>286</v>
      </c>
      <c r="C253" s="10" t="s">
        <v>287</v>
      </c>
      <c r="D253" s="10" t="s">
        <v>287</v>
      </c>
      <c r="E253" s="54">
        <v>2260836.15</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1995859.42</v>
      </c>
    </row>
    <row r="258" spans="1:5" ht="15" outlineLevel="2" x14ac:dyDescent="0.25">
      <c r="A258" s="10" t="s">
        <v>258</v>
      </c>
      <c r="B258" s="10" t="s">
        <v>286</v>
      </c>
      <c r="C258" s="10" t="s">
        <v>287</v>
      </c>
      <c r="D258" s="10" t="s">
        <v>287</v>
      </c>
      <c r="E258" s="54">
        <v>1220073.1100000001</v>
      </c>
    </row>
    <row r="259" spans="1:5" ht="15" outlineLevel="2" x14ac:dyDescent="0.25">
      <c r="A259" s="10" t="s">
        <v>259</v>
      </c>
      <c r="B259" s="10" t="s">
        <v>286</v>
      </c>
      <c r="C259" s="10" t="s">
        <v>287</v>
      </c>
      <c r="D259" s="10" t="s">
        <v>287</v>
      </c>
      <c r="E259" s="54">
        <v>1083262.4899999998</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1239534.56</v>
      </c>
    </row>
    <row r="264" spans="1:5" ht="15" outlineLevel="2" x14ac:dyDescent="0.25">
      <c r="A264" s="10" t="s">
        <v>264</v>
      </c>
      <c r="B264" s="10" t="s">
        <v>286</v>
      </c>
      <c r="C264" s="10" t="s">
        <v>287</v>
      </c>
      <c r="D264" s="10" t="s">
        <v>287</v>
      </c>
      <c r="E264" s="54">
        <v>1566114.44</v>
      </c>
    </row>
    <row r="265" spans="1:5" ht="15" outlineLevel="2" x14ac:dyDescent="0.25">
      <c r="A265" s="10" t="s">
        <v>265</v>
      </c>
      <c r="B265" s="10" t="s">
        <v>286</v>
      </c>
      <c r="C265" s="10" t="s">
        <v>287</v>
      </c>
      <c r="D265" s="10" t="s">
        <v>287</v>
      </c>
      <c r="E265" s="54">
        <v>1663370.8599999999</v>
      </c>
    </row>
    <row r="266" spans="1:5" ht="15" outlineLevel="2" x14ac:dyDescent="0.25">
      <c r="A266" s="10" t="s">
        <v>266</v>
      </c>
      <c r="B266" s="10" t="s">
        <v>286</v>
      </c>
      <c r="C266" s="10" t="s">
        <v>287</v>
      </c>
      <c r="D266" s="10" t="s">
        <v>287</v>
      </c>
      <c r="E266" s="54">
        <v>2253083.0700000008</v>
      </c>
    </row>
    <row r="267" spans="1:5" ht="15" outlineLevel="2" x14ac:dyDescent="0.25">
      <c r="A267" s="10" t="s">
        <v>267</v>
      </c>
      <c r="B267" s="10" t="s">
        <v>286</v>
      </c>
      <c r="C267" s="10" t="s">
        <v>287</v>
      </c>
      <c r="D267" s="10" t="s">
        <v>287</v>
      </c>
      <c r="E267" s="54">
        <v>1614189.2</v>
      </c>
    </row>
    <row r="268" spans="1:5" ht="15" outlineLevel="2" x14ac:dyDescent="0.25">
      <c r="A268" s="10" t="s">
        <v>288</v>
      </c>
      <c r="B268" s="10" t="s">
        <v>288</v>
      </c>
      <c r="C268" s="10" t="s">
        <v>287</v>
      </c>
      <c r="D268" s="10" t="s">
        <v>287</v>
      </c>
      <c r="E268" s="54">
        <v>11020745.41</v>
      </c>
    </row>
    <row r="269" spans="1:5" ht="15" outlineLevel="1" x14ac:dyDescent="0.25">
      <c r="C269" s="66" t="s">
        <v>330</v>
      </c>
      <c r="E269" s="54">
        <f>SUBTOTAL(9,E2:E268)</f>
        <v>993417359.88999987</v>
      </c>
    </row>
    <row r="270" spans="1:5" ht="15" x14ac:dyDescent="0.25">
      <c r="C270" s="66" t="s">
        <v>331</v>
      </c>
      <c r="E270" s="54">
        <f>SUBTOTAL(9,E2:E268)</f>
        <v>993417359.88999987</v>
      </c>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row r="2758" spans="5:5" ht="15" x14ac:dyDescent="0.25">
      <c r="E2758" s="54"/>
    </row>
  </sheetData>
  <sortState xmlns:xlrd2="http://schemas.microsoft.com/office/spreadsheetml/2017/richdata2" ref="A2:E11315">
    <sortCondition ref="D2:D51315"/>
    <sortCondition ref="C2:C51315"/>
  </sortState>
  <pageMargins left="0.7" right="0.7" top="0.75" bottom="0.75" header="0.3" footer="0.3"/>
  <pageSetup paperSize="9"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483B2-CC04-49A1-AEE2-16026E3E1A62}">
  <sheetPr>
    <tabColor theme="6" tint="0.59999389629810485"/>
  </sheetPr>
  <dimension ref="A1:E2757"/>
  <sheetViews>
    <sheetView tabSelected="1"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1432049.1600000001</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8526100.8499999978</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7699698.400000005</v>
      </c>
    </row>
    <row r="12" spans="1:5" ht="15" outlineLevel="2" x14ac:dyDescent="0.25">
      <c r="A12" s="10" t="s">
        <v>12</v>
      </c>
      <c r="B12" s="10" t="s">
        <v>286</v>
      </c>
      <c r="C12" s="10" t="s">
        <v>287</v>
      </c>
      <c r="D12" s="10" t="s">
        <v>287</v>
      </c>
      <c r="E12" s="54">
        <v>6084662.5</v>
      </c>
    </row>
    <row r="13" spans="1:5" ht="15" outlineLevel="2" x14ac:dyDescent="0.25">
      <c r="A13" s="10" t="s">
        <v>13</v>
      </c>
      <c r="B13" s="10" t="s">
        <v>286</v>
      </c>
      <c r="C13" s="10" t="s">
        <v>287</v>
      </c>
      <c r="D13" s="10" t="s">
        <v>287</v>
      </c>
      <c r="E13" s="54">
        <v>1259694.31</v>
      </c>
    </row>
    <row r="14" spans="1:5" ht="15" outlineLevel="2" x14ac:dyDescent="0.25">
      <c r="A14" s="10" t="s">
        <v>14</v>
      </c>
      <c r="B14" s="10" t="s">
        <v>286</v>
      </c>
      <c r="C14" s="10" t="s">
        <v>287</v>
      </c>
      <c r="D14" s="10" t="s">
        <v>287</v>
      </c>
      <c r="E14" s="54">
        <v>1263893.96</v>
      </c>
    </row>
    <row r="15" spans="1:5" ht="15" outlineLevel="2" x14ac:dyDescent="0.25">
      <c r="A15" s="10" t="s">
        <v>15</v>
      </c>
      <c r="B15" s="10" t="s">
        <v>286</v>
      </c>
      <c r="C15" s="10" t="s">
        <v>287</v>
      </c>
      <c r="D15" s="10" t="s">
        <v>287</v>
      </c>
      <c r="E15" s="54">
        <v>4221679.7400000012</v>
      </c>
    </row>
    <row r="16" spans="1:5" ht="15" outlineLevel="2" x14ac:dyDescent="0.25">
      <c r="A16" s="10" t="s">
        <v>16</v>
      </c>
      <c r="B16" s="10" t="s">
        <v>286</v>
      </c>
      <c r="C16" s="10" t="s">
        <v>287</v>
      </c>
      <c r="D16" s="10" t="s">
        <v>287</v>
      </c>
      <c r="E16" s="54">
        <v>5097832.0900000008</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1129116.92</v>
      </c>
    </row>
    <row r="19" spans="1:5" ht="15" outlineLevel="2" x14ac:dyDescent="0.25">
      <c r="A19" s="10" t="s">
        <v>19</v>
      </c>
      <c r="B19" s="10" t="s">
        <v>286</v>
      </c>
      <c r="C19" s="10" t="s">
        <v>287</v>
      </c>
      <c r="D19" s="10" t="s">
        <v>287</v>
      </c>
      <c r="E19" s="54">
        <v>4707679.83</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5319192.0999999996</v>
      </c>
    </row>
    <row r="22" spans="1:5" ht="15" outlineLevel="2" x14ac:dyDescent="0.25">
      <c r="A22" s="10" t="s">
        <v>22</v>
      </c>
      <c r="B22" s="10" t="s">
        <v>286</v>
      </c>
      <c r="C22" s="10" t="s">
        <v>287</v>
      </c>
      <c r="D22" s="10" t="s">
        <v>287</v>
      </c>
      <c r="E22" s="54">
        <v>2162716.0699999998</v>
      </c>
    </row>
    <row r="23" spans="1:5" ht="15" outlineLevel="2" x14ac:dyDescent="0.25">
      <c r="A23" s="10" t="s">
        <v>23</v>
      </c>
      <c r="B23" s="10" t="s">
        <v>286</v>
      </c>
      <c r="C23" s="10" t="s">
        <v>287</v>
      </c>
      <c r="D23" s="10" t="s">
        <v>287</v>
      </c>
      <c r="E23" s="54">
        <v>2957360.169999999</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987584.97</v>
      </c>
    </row>
    <row r="26" spans="1:5" ht="15" outlineLevel="2" x14ac:dyDescent="0.25">
      <c r="A26" s="10" t="s">
        <v>26</v>
      </c>
      <c r="B26" s="10" t="s">
        <v>286</v>
      </c>
      <c r="C26" s="10" t="s">
        <v>287</v>
      </c>
      <c r="D26" s="10" t="s">
        <v>287</v>
      </c>
      <c r="E26" s="54">
        <v>3840041.75</v>
      </c>
    </row>
    <row r="27" spans="1:5" ht="15" outlineLevel="2" x14ac:dyDescent="0.25">
      <c r="A27" s="10" t="s">
        <v>27</v>
      </c>
      <c r="B27" s="10" t="s">
        <v>286</v>
      </c>
      <c r="C27" s="10" t="s">
        <v>287</v>
      </c>
      <c r="D27" s="10" t="s">
        <v>287</v>
      </c>
      <c r="E27" s="54">
        <v>4658146.8099999996</v>
      </c>
    </row>
    <row r="28" spans="1:5" ht="15" outlineLevel="2" x14ac:dyDescent="0.25">
      <c r="A28" s="10" t="s">
        <v>28</v>
      </c>
      <c r="B28" s="10" t="s">
        <v>286</v>
      </c>
      <c r="C28" s="10" t="s">
        <v>287</v>
      </c>
      <c r="D28" s="10" t="s">
        <v>287</v>
      </c>
      <c r="E28" s="54">
        <v>4694444.459999999</v>
      </c>
    </row>
    <row r="29" spans="1:5" ht="15" outlineLevel="2" x14ac:dyDescent="0.25">
      <c r="A29" s="10" t="s">
        <v>29</v>
      </c>
      <c r="B29" s="10" t="s">
        <v>286</v>
      </c>
      <c r="C29" s="10" t="s">
        <v>287</v>
      </c>
      <c r="D29" s="10" t="s">
        <v>287</v>
      </c>
      <c r="E29" s="54">
        <v>4053930.48</v>
      </c>
    </row>
    <row r="30" spans="1:5" ht="15" outlineLevel="2" x14ac:dyDescent="0.25">
      <c r="A30" s="10" t="s">
        <v>30</v>
      </c>
      <c r="B30" s="10" t="s">
        <v>286</v>
      </c>
      <c r="C30" s="10" t="s">
        <v>287</v>
      </c>
      <c r="D30" s="10" t="s">
        <v>287</v>
      </c>
      <c r="E30" s="54">
        <v>3577491.5699999989</v>
      </c>
    </row>
    <row r="31" spans="1:5" ht="15" outlineLevel="2" x14ac:dyDescent="0.25">
      <c r="A31" s="10" t="s">
        <v>31</v>
      </c>
      <c r="B31" s="10" t="s">
        <v>286</v>
      </c>
      <c r="C31" s="10" t="s">
        <v>287</v>
      </c>
      <c r="D31" s="10" t="s">
        <v>287</v>
      </c>
      <c r="E31" s="54">
        <v>10873996.079999994</v>
      </c>
    </row>
    <row r="32" spans="1:5" ht="15" outlineLevel="2" x14ac:dyDescent="0.25">
      <c r="A32" s="10" t="s">
        <v>32</v>
      </c>
      <c r="B32" s="10" t="s">
        <v>286</v>
      </c>
      <c r="C32" s="10" t="s">
        <v>287</v>
      </c>
      <c r="D32" s="10" t="s">
        <v>287</v>
      </c>
      <c r="E32" s="54">
        <v>8520191.3899999987</v>
      </c>
    </row>
    <row r="33" spans="1:5" ht="15" outlineLevel="2" x14ac:dyDescent="0.25">
      <c r="A33" s="10" t="s">
        <v>33</v>
      </c>
      <c r="B33" s="10" t="s">
        <v>286</v>
      </c>
      <c r="C33" s="10" t="s">
        <v>287</v>
      </c>
      <c r="D33" s="10" t="s">
        <v>287</v>
      </c>
      <c r="E33" s="54">
        <v>7062701.5100000007</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2420490.0300000003</v>
      </c>
    </row>
    <row r="36" spans="1:5" ht="15" outlineLevel="2" x14ac:dyDescent="0.25">
      <c r="A36" s="10" t="s">
        <v>36</v>
      </c>
      <c r="B36" s="10" t="s">
        <v>286</v>
      </c>
      <c r="C36" s="10" t="s">
        <v>287</v>
      </c>
      <c r="D36" s="10" t="s">
        <v>287</v>
      </c>
      <c r="E36" s="54">
        <v>7212431.1800000025</v>
      </c>
    </row>
    <row r="37" spans="1:5" ht="15" outlineLevel="2" x14ac:dyDescent="0.25">
      <c r="A37" s="10" t="s">
        <v>37</v>
      </c>
      <c r="B37" s="10" t="s">
        <v>286</v>
      </c>
      <c r="C37" s="10" t="s">
        <v>287</v>
      </c>
      <c r="D37" s="10" t="s">
        <v>287</v>
      </c>
      <c r="E37" s="54">
        <v>5059100.040000001</v>
      </c>
    </row>
    <row r="38" spans="1:5" ht="15" outlineLevel="2" x14ac:dyDescent="0.25">
      <c r="A38" s="10" t="s">
        <v>38</v>
      </c>
      <c r="B38" s="10" t="s">
        <v>286</v>
      </c>
      <c r="C38" s="10" t="s">
        <v>287</v>
      </c>
      <c r="D38" s="10" t="s">
        <v>287</v>
      </c>
      <c r="E38" s="54">
        <v>4056218.3300000005</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834943.44000000006</v>
      </c>
    </row>
    <row r="41" spans="1:5" ht="15" outlineLevel="2" x14ac:dyDescent="0.25">
      <c r="A41" s="10" t="s">
        <v>41</v>
      </c>
      <c r="B41" s="10" t="s">
        <v>286</v>
      </c>
      <c r="C41" s="10" t="s">
        <v>287</v>
      </c>
      <c r="D41" s="10" t="s">
        <v>287</v>
      </c>
      <c r="E41" s="54">
        <v>8933367.9999999981</v>
      </c>
    </row>
    <row r="42" spans="1:5" ht="15" outlineLevel="2" x14ac:dyDescent="0.25">
      <c r="A42" s="10" t="s">
        <v>42</v>
      </c>
      <c r="B42" s="10" t="s">
        <v>286</v>
      </c>
      <c r="C42" s="10" t="s">
        <v>287</v>
      </c>
      <c r="D42" s="10" t="s">
        <v>287</v>
      </c>
      <c r="E42" s="54">
        <v>3097459.0399999996</v>
      </c>
    </row>
    <row r="43" spans="1:5" ht="15" outlineLevel="2" x14ac:dyDescent="0.25">
      <c r="A43" s="10" t="s">
        <v>43</v>
      </c>
      <c r="B43" s="10" t="s">
        <v>286</v>
      </c>
      <c r="C43" s="10" t="s">
        <v>287</v>
      </c>
      <c r="D43" s="10" t="s">
        <v>287</v>
      </c>
      <c r="E43" s="54">
        <v>5080603.2200000007</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3234141.84</v>
      </c>
    </row>
    <row r="46" spans="1:5" ht="15" outlineLevel="2" x14ac:dyDescent="0.25">
      <c r="A46" s="10" t="s">
        <v>46</v>
      </c>
      <c r="B46" s="10" t="s">
        <v>286</v>
      </c>
      <c r="C46" s="10" t="s">
        <v>287</v>
      </c>
      <c r="D46" s="10" t="s">
        <v>287</v>
      </c>
      <c r="E46" s="54">
        <v>4385778.2999999989</v>
      </c>
    </row>
    <row r="47" spans="1:5" ht="15" outlineLevel="2" x14ac:dyDescent="0.25">
      <c r="A47" s="10" t="s">
        <v>47</v>
      </c>
      <c r="B47" s="10" t="s">
        <v>286</v>
      </c>
      <c r="C47" s="10" t="s">
        <v>287</v>
      </c>
      <c r="D47" s="10" t="s">
        <v>287</v>
      </c>
      <c r="E47" s="54">
        <v>3597648.7199999997</v>
      </c>
    </row>
    <row r="48" spans="1:5" ht="15" outlineLevel="2" x14ac:dyDescent="0.25">
      <c r="A48" s="10" t="s">
        <v>48</v>
      </c>
      <c r="B48" s="10" t="s">
        <v>286</v>
      </c>
      <c r="C48" s="10" t="s">
        <v>287</v>
      </c>
      <c r="D48" s="10" t="s">
        <v>287</v>
      </c>
      <c r="E48" s="54">
        <v>4045544.96</v>
      </c>
    </row>
    <row r="49" spans="1:5" ht="15" outlineLevel="2" x14ac:dyDescent="0.25">
      <c r="A49" s="10" t="s">
        <v>49</v>
      </c>
      <c r="B49" s="10" t="s">
        <v>286</v>
      </c>
      <c r="C49" s="10" t="s">
        <v>287</v>
      </c>
      <c r="D49" s="10" t="s">
        <v>287</v>
      </c>
      <c r="E49" s="54">
        <v>6544674.7399999993</v>
      </c>
    </row>
    <row r="50" spans="1:5" ht="15" outlineLevel="2" x14ac:dyDescent="0.25">
      <c r="A50" s="10" t="s">
        <v>50</v>
      </c>
      <c r="B50" s="10" t="s">
        <v>286</v>
      </c>
      <c r="C50" s="10" t="s">
        <v>287</v>
      </c>
      <c r="D50" s="10" t="s">
        <v>287</v>
      </c>
      <c r="E50" s="54">
        <v>4997141.7299999995</v>
      </c>
    </row>
    <row r="51" spans="1:5" ht="15" outlineLevel="2" x14ac:dyDescent="0.25">
      <c r="A51" s="10" t="s">
        <v>51</v>
      </c>
      <c r="B51" s="10" t="s">
        <v>286</v>
      </c>
      <c r="C51" s="10" t="s">
        <v>287</v>
      </c>
      <c r="D51" s="10" t="s">
        <v>287</v>
      </c>
      <c r="E51" s="54">
        <v>4066065.93</v>
      </c>
    </row>
    <row r="52" spans="1:5" ht="15" outlineLevel="2" x14ac:dyDescent="0.25">
      <c r="A52" s="10" t="s">
        <v>52</v>
      </c>
      <c r="B52" s="10" t="s">
        <v>286</v>
      </c>
      <c r="C52" s="10" t="s">
        <v>287</v>
      </c>
      <c r="D52" s="10" t="s">
        <v>287</v>
      </c>
      <c r="E52" s="54">
        <v>4599579.08</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3012509.7699999996</v>
      </c>
    </row>
    <row r="55" spans="1:5" ht="15" outlineLevel="2" x14ac:dyDescent="0.25">
      <c r="A55" s="10" t="s">
        <v>55</v>
      </c>
      <c r="B55" s="10" t="s">
        <v>286</v>
      </c>
      <c r="C55" s="10" t="s">
        <v>287</v>
      </c>
      <c r="D55" s="10" t="s">
        <v>287</v>
      </c>
      <c r="E55" s="54">
        <v>3781167.77</v>
      </c>
    </row>
    <row r="56" spans="1:5" ht="15" outlineLevel="2" x14ac:dyDescent="0.25">
      <c r="A56" s="10" t="s">
        <v>56</v>
      </c>
      <c r="B56" s="10" t="s">
        <v>286</v>
      </c>
      <c r="C56" s="10" t="s">
        <v>287</v>
      </c>
      <c r="D56" s="10" t="s">
        <v>287</v>
      </c>
      <c r="E56" s="54">
        <v>4423357.8499999996</v>
      </c>
    </row>
    <row r="57" spans="1:5" ht="15" outlineLevel="2" x14ac:dyDescent="0.25">
      <c r="A57" s="10" t="s">
        <v>57</v>
      </c>
      <c r="B57" s="10" t="s">
        <v>286</v>
      </c>
      <c r="C57" s="10" t="s">
        <v>287</v>
      </c>
      <c r="D57" s="10" t="s">
        <v>287</v>
      </c>
      <c r="E57" s="54">
        <v>1420232.42</v>
      </c>
    </row>
    <row r="58" spans="1:5" ht="15" outlineLevel="2" x14ac:dyDescent="0.25">
      <c r="A58" s="10" t="s">
        <v>58</v>
      </c>
      <c r="B58" s="10" t="s">
        <v>286</v>
      </c>
      <c r="C58" s="10" t="s">
        <v>287</v>
      </c>
      <c r="D58" s="10" t="s">
        <v>287</v>
      </c>
      <c r="E58" s="54">
        <v>5527577.29</v>
      </c>
    </row>
    <row r="59" spans="1:5" ht="15" outlineLevel="2" x14ac:dyDescent="0.25">
      <c r="A59" s="10" t="s">
        <v>59</v>
      </c>
      <c r="B59" s="10" t="s">
        <v>286</v>
      </c>
      <c r="C59" s="10" t="s">
        <v>287</v>
      </c>
      <c r="D59" s="10" t="s">
        <v>287</v>
      </c>
      <c r="E59" s="54">
        <v>4781985.74</v>
      </c>
    </row>
    <row r="60" spans="1:5" ht="15" outlineLevel="2" x14ac:dyDescent="0.25">
      <c r="A60" s="10" t="s">
        <v>60</v>
      </c>
      <c r="B60" s="10" t="s">
        <v>286</v>
      </c>
      <c r="C60" s="10" t="s">
        <v>287</v>
      </c>
      <c r="D60" s="10" t="s">
        <v>287</v>
      </c>
      <c r="E60" s="54">
        <v>9871505.4099999983</v>
      </c>
    </row>
    <row r="61" spans="1:5" ht="15" outlineLevel="2" x14ac:dyDescent="0.25">
      <c r="A61" s="10" t="s">
        <v>61</v>
      </c>
      <c r="B61" s="10" t="s">
        <v>286</v>
      </c>
      <c r="C61" s="10" t="s">
        <v>287</v>
      </c>
      <c r="D61" s="10" t="s">
        <v>287</v>
      </c>
      <c r="E61" s="54">
        <v>1343829.72</v>
      </c>
    </row>
    <row r="62" spans="1:5" ht="15" outlineLevel="2" x14ac:dyDescent="0.25">
      <c r="A62" s="10" t="s">
        <v>62</v>
      </c>
      <c r="B62" s="10" t="s">
        <v>286</v>
      </c>
      <c r="C62" s="10" t="s">
        <v>287</v>
      </c>
      <c r="D62" s="10" t="s">
        <v>287</v>
      </c>
      <c r="E62" s="54">
        <v>3033057.7899999986</v>
      </c>
    </row>
    <row r="63" spans="1:5" ht="15" outlineLevel="2" x14ac:dyDescent="0.25">
      <c r="A63" s="10" t="s">
        <v>63</v>
      </c>
      <c r="B63" s="10" t="s">
        <v>286</v>
      </c>
      <c r="C63" s="10" t="s">
        <v>287</v>
      </c>
      <c r="D63" s="10" t="s">
        <v>287</v>
      </c>
      <c r="E63" s="54">
        <v>8773591.799999997</v>
      </c>
    </row>
    <row r="64" spans="1:5" ht="15" outlineLevel="2" x14ac:dyDescent="0.25">
      <c r="A64" s="10" t="s">
        <v>64</v>
      </c>
      <c r="B64" s="10" t="s">
        <v>286</v>
      </c>
      <c r="C64" s="10" t="s">
        <v>287</v>
      </c>
      <c r="D64" s="10" t="s">
        <v>287</v>
      </c>
      <c r="E64" s="54">
        <v>8986219.7800000012</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8020652.2199999997</v>
      </c>
    </row>
    <row r="67" spans="1:5" ht="15" outlineLevel="2" x14ac:dyDescent="0.25">
      <c r="A67" s="10" t="s">
        <v>67</v>
      </c>
      <c r="B67" s="10" t="s">
        <v>286</v>
      </c>
      <c r="C67" s="10" t="s">
        <v>287</v>
      </c>
      <c r="D67" s="10" t="s">
        <v>287</v>
      </c>
      <c r="E67" s="54">
        <v>2366018.4500000002</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5752961.9299999997</v>
      </c>
    </row>
    <row r="70" spans="1:5" ht="15" outlineLevel="2" x14ac:dyDescent="0.25">
      <c r="A70" s="10" t="s">
        <v>70</v>
      </c>
      <c r="B70" s="10" t="s">
        <v>286</v>
      </c>
      <c r="C70" s="10" t="s">
        <v>287</v>
      </c>
      <c r="D70" s="10" t="s">
        <v>287</v>
      </c>
      <c r="E70" s="54">
        <v>3107108.2199999997</v>
      </c>
    </row>
    <row r="71" spans="1:5" ht="15" outlineLevel="2" x14ac:dyDescent="0.25">
      <c r="A71" s="10" t="s">
        <v>71</v>
      </c>
      <c r="B71" s="10" t="s">
        <v>286</v>
      </c>
      <c r="C71" s="10" t="s">
        <v>287</v>
      </c>
      <c r="D71" s="10" t="s">
        <v>287</v>
      </c>
      <c r="E71" s="54">
        <v>1617895.03</v>
      </c>
    </row>
    <row r="72" spans="1:5" ht="15" outlineLevel="2" x14ac:dyDescent="0.25">
      <c r="A72" s="10" t="s">
        <v>72</v>
      </c>
      <c r="B72" s="10" t="s">
        <v>286</v>
      </c>
      <c r="C72" s="10" t="s">
        <v>287</v>
      </c>
      <c r="D72" s="10" t="s">
        <v>287</v>
      </c>
      <c r="E72" s="54">
        <v>3671092.3000000003</v>
      </c>
    </row>
    <row r="73" spans="1:5" ht="15" outlineLevel="2" x14ac:dyDescent="0.25">
      <c r="A73" s="10" t="s">
        <v>73</v>
      </c>
      <c r="B73" s="10" t="s">
        <v>286</v>
      </c>
      <c r="C73" s="10" t="s">
        <v>287</v>
      </c>
      <c r="D73" s="10" t="s">
        <v>287</v>
      </c>
      <c r="E73" s="54">
        <v>3528347.71</v>
      </c>
    </row>
    <row r="74" spans="1:5" ht="15" outlineLevel="2" x14ac:dyDescent="0.25">
      <c r="A74" s="10" t="s">
        <v>74</v>
      </c>
      <c r="B74" s="10" t="s">
        <v>286</v>
      </c>
      <c r="C74" s="10" t="s">
        <v>287</v>
      </c>
      <c r="D74" s="10" t="s">
        <v>287</v>
      </c>
      <c r="E74" s="54">
        <v>5908736.8899999978</v>
      </c>
    </row>
    <row r="75" spans="1:5" ht="15" outlineLevel="2" x14ac:dyDescent="0.25">
      <c r="A75" s="10" t="s">
        <v>75</v>
      </c>
      <c r="B75" s="10" t="s">
        <v>286</v>
      </c>
      <c r="C75" s="10" t="s">
        <v>287</v>
      </c>
      <c r="D75" s="10" t="s">
        <v>287</v>
      </c>
      <c r="E75" s="54">
        <v>5819696.3300000001</v>
      </c>
    </row>
    <row r="76" spans="1:5" ht="15" outlineLevel="2" x14ac:dyDescent="0.25">
      <c r="A76" s="10" t="s">
        <v>76</v>
      </c>
      <c r="B76" s="10" t="s">
        <v>286</v>
      </c>
      <c r="C76" s="10" t="s">
        <v>287</v>
      </c>
      <c r="D76" s="10" t="s">
        <v>287</v>
      </c>
      <c r="E76" s="54">
        <v>1842885.49</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4774426.8000000007</v>
      </c>
    </row>
    <row r="79" spans="1:5" ht="15" outlineLevel="2" x14ac:dyDescent="0.25">
      <c r="A79" s="10" t="s">
        <v>79</v>
      </c>
      <c r="B79" s="10" t="s">
        <v>286</v>
      </c>
      <c r="C79" s="10" t="s">
        <v>287</v>
      </c>
      <c r="D79" s="10" t="s">
        <v>287</v>
      </c>
      <c r="E79" s="54">
        <v>6302577.5299999975</v>
      </c>
    </row>
    <row r="80" spans="1:5" ht="15" outlineLevel="2" x14ac:dyDescent="0.25">
      <c r="A80" s="10" t="s">
        <v>80</v>
      </c>
      <c r="B80" s="10" t="s">
        <v>286</v>
      </c>
      <c r="C80" s="10" t="s">
        <v>287</v>
      </c>
      <c r="D80" s="10" t="s">
        <v>287</v>
      </c>
      <c r="E80" s="54">
        <v>8524774.4499999993</v>
      </c>
    </row>
    <row r="81" spans="1:5" ht="15" outlineLevel="2" x14ac:dyDescent="0.25">
      <c r="A81" s="10" t="s">
        <v>81</v>
      </c>
      <c r="B81" s="10" t="s">
        <v>286</v>
      </c>
      <c r="C81" s="10" t="s">
        <v>287</v>
      </c>
      <c r="D81" s="10" t="s">
        <v>287</v>
      </c>
      <c r="E81" s="54">
        <v>7807925.120000002</v>
      </c>
    </row>
    <row r="82" spans="1:5" ht="15" outlineLevel="2" x14ac:dyDescent="0.25">
      <c r="A82" s="10" t="s">
        <v>82</v>
      </c>
      <c r="B82" s="10" t="s">
        <v>286</v>
      </c>
      <c r="C82" s="10" t="s">
        <v>287</v>
      </c>
      <c r="D82" s="10" t="s">
        <v>287</v>
      </c>
      <c r="E82" s="54">
        <v>5261321.7299999995</v>
      </c>
    </row>
    <row r="83" spans="1:5" ht="15" outlineLevel="2" x14ac:dyDescent="0.25">
      <c r="A83" s="10" t="s">
        <v>83</v>
      </c>
      <c r="B83" s="10" t="s">
        <v>286</v>
      </c>
      <c r="C83" s="10" t="s">
        <v>287</v>
      </c>
      <c r="D83" s="10" t="s">
        <v>287</v>
      </c>
      <c r="E83" s="54">
        <v>5241574.2899999982</v>
      </c>
    </row>
    <row r="84" spans="1:5" ht="15" outlineLevel="2" x14ac:dyDescent="0.25">
      <c r="A84" s="10" t="s">
        <v>84</v>
      </c>
      <c r="B84" s="10" t="s">
        <v>286</v>
      </c>
      <c r="C84" s="10" t="s">
        <v>287</v>
      </c>
      <c r="D84" s="10" t="s">
        <v>287</v>
      </c>
      <c r="E84" s="54">
        <v>1451410.5499999998</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3663840.120000001</v>
      </c>
    </row>
    <row r="87" spans="1:5" ht="15" outlineLevel="2" x14ac:dyDescent="0.25">
      <c r="A87" s="10" t="s">
        <v>87</v>
      </c>
      <c r="B87" s="10" t="s">
        <v>286</v>
      </c>
      <c r="C87" s="10" t="s">
        <v>287</v>
      </c>
      <c r="D87" s="10" t="s">
        <v>287</v>
      </c>
      <c r="E87" s="54">
        <v>5326376.1900000004</v>
      </c>
    </row>
    <row r="88" spans="1:5" ht="15" outlineLevel="2" x14ac:dyDescent="0.25">
      <c r="A88" s="10" t="s">
        <v>88</v>
      </c>
      <c r="B88" s="10" t="s">
        <v>286</v>
      </c>
      <c r="C88" s="10" t="s">
        <v>287</v>
      </c>
      <c r="D88" s="10" t="s">
        <v>287</v>
      </c>
      <c r="E88" s="54">
        <v>6510550.2399999984</v>
      </c>
    </row>
    <row r="89" spans="1:5" ht="15" outlineLevel="2" x14ac:dyDescent="0.25">
      <c r="A89" s="10" t="s">
        <v>89</v>
      </c>
      <c r="B89" s="10" t="s">
        <v>286</v>
      </c>
      <c r="C89" s="10" t="s">
        <v>287</v>
      </c>
      <c r="D89" s="10" t="s">
        <v>287</v>
      </c>
      <c r="E89" s="54">
        <v>5261413.5600000033</v>
      </c>
    </row>
    <row r="90" spans="1:5" ht="15" outlineLevel="2" x14ac:dyDescent="0.25">
      <c r="A90" s="10" t="s">
        <v>90</v>
      </c>
      <c r="B90" s="10" t="s">
        <v>286</v>
      </c>
      <c r="C90" s="10" t="s">
        <v>287</v>
      </c>
      <c r="D90" s="10" t="s">
        <v>287</v>
      </c>
      <c r="E90" s="54">
        <v>3826934.7999999993</v>
      </c>
    </row>
    <row r="91" spans="1:5" ht="15" outlineLevel="2" x14ac:dyDescent="0.25">
      <c r="A91" s="10" t="s">
        <v>91</v>
      </c>
      <c r="B91" s="10" t="s">
        <v>286</v>
      </c>
      <c r="C91" s="10" t="s">
        <v>287</v>
      </c>
      <c r="D91" s="10" t="s">
        <v>287</v>
      </c>
      <c r="E91" s="54">
        <v>7244312.3199999984</v>
      </c>
    </row>
    <row r="92" spans="1:5" ht="15" outlineLevel="2" x14ac:dyDescent="0.25">
      <c r="A92" s="10" t="s">
        <v>92</v>
      </c>
      <c r="B92" s="10" t="s">
        <v>286</v>
      </c>
      <c r="C92" s="10" t="s">
        <v>287</v>
      </c>
      <c r="D92" s="10" t="s">
        <v>287</v>
      </c>
      <c r="E92" s="54">
        <v>6610562.2400000002</v>
      </c>
    </row>
    <row r="93" spans="1:5" ht="15" outlineLevel="2" x14ac:dyDescent="0.25">
      <c r="A93" s="10" t="s">
        <v>93</v>
      </c>
      <c r="B93" s="10" t="s">
        <v>286</v>
      </c>
      <c r="C93" s="10" t="s">
        <v>287</v>
      </c>
      <c r="D93" s="10" t="s">
        <v>287</v>
      </c>
      <c r="E93" s="54">
        <v>7954184.6000000006</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10106055.730000004</v>
      </c>
    </row>
    <row r="96" spans="1:5" ht="15" outlineLevel="2" x14ac:dyDescent="0.25">
      <c r="A96" s="10" t="s">
        <v>96</v>
      </c>
      <c r="B96" s="10" t="s">
        <v>286</v>
      </c>
      <c r="C96" s="10" t="s">
        <v>287</v>
      </c>
      <c r="D96" s="10" t="s">
        <v>287</v>
      </c>
      <c r="E96" s="54">
        <v>2958558.7800000003</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3768802.5600000005</v>
      </c>
    </row>
    <row r="99" spans="1:5" ht="15" outlineLevel="2" x14ac:dyDescent="0.25">
      <c r="A99" s="10" t="s">
        <v>99</v>
      </c>
      <c r="B99" s="10" t="s">
        <v>286</v>
      </c>
      <c r="C99" s="10" t="s">
        <v>287</v>
      </c>
      <c r="D99" s="10" t="s">
        <v>287</v>
      </c>
      <c r="E99" s="54">
        <v>8220257.2099999981</v>
      </c>
    </row>
    <row r="100" spans="1:5" ht="15" outlineLevel="2" x14ac:dyDescent="0.25">
      <c r="A100" s="10" t="s">
        <v>100</v>
      </c>
      <c r="B100" s="10" t="s">
        <v>286</v>
      </c>
      <c r="C100" s="10" t="s">
        <v>287</v>
      </c>
      <c r="D100" s="10" t="s">
        <v>287</v>
      </c>
      <c r="E100" s="54">
        <v>5681011.0600000015</v>
      </c>
    </row>
    <row r="101" spans="1:5" ht="15" outlineLevel="2" x14ac:dyDescent="0.25">
      <c r="A101" s="10" t="s">
        <v>101</v>
      </c>
      <c r="B101" s="10" t="s">
        <v>286</v>
      </c>
      <c r="C101" s="10" t="s">
        <v>287</v>
      </c>
      <c r="D101" s="10" t="s">
        <v>287</v>
      </c>
      <c r="E101" s="54">
        <v>4579453.6000000006</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8830858.5799999982</v>
      </c>
    </row>
    <row r="104" spans="1:5" ht="15" outlineLevel="2" x14ac:dyDescent="0.25">
      <c r="A104" s="10" t="s">
        <v>104</v>
      </c>
      <c r="B104" s="10" t="s">
        <v>286</v>
      </c>
      <c r="C104" s="10" t="s">
        <v>287</v>
      </c>
      <c r="D104" s="10" t="s">
        <v>287</v>
      </c>
      <c r="E104" s="54">
        <v>6259116.3500000015</v>
      </c>
    </row>
    <row r="105" spans="1:5" ht="15" outlineLevel="2" x14ac:dyDescent="0.25">
      <c r="A105" s="10" t="s">
        <v>105</v>
      </c>
      <c r="B105" s="10" t="s">
        <v>286</v>
      </c>
      <c r="C105" s="10" t="s">
        <v>287</v>
      </c>
      <c r="D105" s="10" t="s">
        <v>287</v>
      </c>
      <c r="E105" s="54">
        <v>6368651.4900000002</v>
      </c>
    </row>
    <row r="106" spans="1:5" ht="15" outlineLevel="2" x14ac:dyDescent="0.25">
      <c r="A106" s="10" t="s">
        <v>106</v>
      </c>
      <c r="B106" s="10" t="s">
        <v>286</v>
      </c>
      <c r="C106" s="10" t="s">
        <v>287</v>
      </c>
      <c r="D106" s="10" t="s">
        <v>287</v>
      </c>
      <c r="E106" s="54">
        <v>7253197.0800000001</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3464305.8800000008</v>
      </c>
    </row>
    <row r="109" spans="1:5" ht="15" outlineLevel="2" x14ac:dyDescent="0.25">
      <c r="A109" s="10" t="s">
        <v>109</v>
      </c>
      <c r="B109" s="10" t="s">
        <v>286</v>
      </c>
      <c r="C109" s="10" t="s">
        <v>287</v>
      </c>
      <c r="D109" s="10" t="s">
        <v>287</v>
      </c>
      <c r="E109" s="54">
        <v>4987117.1499999994</v>
      </c>
    </row>
    <row r="110" spans="1:5" ht="15" outlineLevel="2" x14ac:dyDescent="0.25">
      <c r="A110" s="10" t="s">
        <v>110</v>
      </c>
      <c r="B110" s="10" t="s">
        <v>286</v>
      </c>
      <c r="C110" s="10" t="s">
        <v>287</v>
      </c>
      <c r="D110" s="10" t="s">
        <v>287</v>
      </c>
      <c r="E110" s="54">
        <v>2390339.75</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3977619.3899999997</v>
      </c>
    </row>
    <row r="113" spans="1:5" ht="15" outlineLevel="2" x14ac:dyDescent="0.25">
      <c r="A113" s="10" t="s">
        <v>113</v>
      </c>
      <c r="B113" s="10" t="s">
        <v>286</v>
      </c>
      <c r="C113" s="10" t="s">
        <v>287</v>
      </c>
      <c r="D113" s="10" t="s">
        <v>287</v>
      </c>
      <c r="E113" s="54">
        <v>6179070.1100000003</v>
      </c>
    </row>
    <row r="114" spans="1:5" ht="15" outlineLevel="2" x14ac:dyDescent="0.25">
      <c r="A114" s="10" t="s">
        <v>114</v>
      </c>
      <c r="B114" s="10" t="s">
        <v>286</v>
      </c>
      <c r="C114" s="10" t="s">
        <v>287</v>
      </c>
      <c r="D114" s="10" t="s">
        <v>287</v>
      </c>
      <c r="E114" s="54">
        <v>6128094.1000000006</v>
      </c>
    </row>
    <row r="115" spans="1:5" ht="15" outlineLevel="2" x14ac:dyDescent="0.25">
      <c r="A115" s="10" t="s">
        <v>115</v>
      </c>
      <c r="B115" s="10" t="s">
        <v>286</v>
      </c>
      <c r="C115" s="10" t="s">
        <v>287</v>
      </c>
      <c r="D115" s="10" t="s">
        <v>287</v>
      </c>
      <c r="E115" s="54">
        <v>6719980.1800000025</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5501770.6599999974</v>
      </c>
    </row>
    <row r="118" spans="1:5" ht="15" outlineLevel="2" x14ac:dyDescent="0.25">
      <c r="A118" s="10" t="s">
        <v>118</v>
      </c>
      <c r="B118" s="10" t="s">
        <v>286</v>
      </c>
      <c r="C118" s="10" t="s">
        <v>287</v>
      </c>
      <c r="D118" s="10" t="s">
        <v>287</v>
      </c>
      <c r="E118" s="54">
        <v>4984773.580000001</v>
      </c>
    </row>
    <row r="119" spans="1:5" ht="15" outlineLevel="2" x14ac:dyDescent="0.25">
      <c r="A119" s="10" t="s">
        <v>119</v>
      </c>
      <c r="B119" s="10" t="s">
        <v>286</v>
      </c>
      <c r="C119" s="10" t="s">
        <v>287</v>
      </c>
      <c r="D119" s="10" t="s">
        <v>287</v>
      </c>
      <c r="E119" s="54">
        <v>2405024.8200000003</v>
      </c>
    </row>
    <row r="120" spans="1:5" ht="15" outlineLevel="2" x14ac:dyDescent="0.25">
      <c r="A120" s="10" t="s">
        <v>120</v>
      </c>
      <c r="B120" s="10" t="s">
        <v>286</v>
      </c>
      <c r="C120" s="10" t="s">
        <v>287</v>
      </c>
      <c r="D120" s="10" t="s">
        <v>287</v>
      </c>
      <c r="E120" s="54">
        <v>1868891.0899999996</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3040293.3</v>
      </c>
    </row>
    <row r="123" spans="1:5" ht="15" outlineLevel="2" x14ac:dyDescent="0.25">
      <c r="A123" s="10" t="s">
        <v>123</v>
      </c>
      <c r="B123" s="10" t="s">
        <v>286</v>
      </c>
      <c r="C123" s="10" t="s">
        <v>287</v>
      </c>
      <c r="D123" s="10" t="s">
        <v>287</v>
      </c>
      <c r="E123" s="54">
        <v>4191208.7699999991</v>
      </c>
    </row>
    <row r="124" spans="1:5" ht="15" outlineLevel="2" x14ac:dyDescent="0.25">
      <c r="A124" s="10" t="s">
        <v>124</v>
      </c>
      <c r="B124" s="10" t="s">
        <v>286</v>
      </c>
      <c r="C124" s="10" t="s">
        <v>287</v>
      </c>
      <c r="D124" s="10" t="s">
        <v>287</v>
      </c>
      <c r="E124" s="54">
        <v>3675609.8899999997</v>
      </c>
    </row>
    <row r="125" spans="1:5" ht="15" outlineLevel="2" x14ac:dyDescent="0.25">
      <c r="A125" s="10" t="s">
        <v>125</v>
      </c>
      <c r="B125" s="10" t="s">
        <v>286</v>
      </c>
      <c r="C125" s="10" t="s">
        <v>287</v>
      </c>
      <c r="D125" s="10" t="s">
        <v>287</v>
      </c>
      <c r="E125" s="54">
        <v>2354853.5399999996</v>
      </c>
    </row>
    <row r="126" spans="1:5" ht="15" outlineLevel="2" x14ac:dyDescent="0.25">
      <c r="A126" s="10" t="s">
        <v>126</v>
      </c>
      <c r="B126" s="10" t="s">
        <v>286</v>
      </c>
      <c r="C126" s="10" t="s">
        <v>287</v>
      </c>
      <c r="D126" s="10" t="s">
        <v>287</v>
      </c>
      <c r="E126" s="54">
        <v>4794654.0900000017</v>
      </c>
    </row>
    <row r="127" spans="1:5" ht="15" outlineLevel="2" x14ac:dyDescent="0.25">
      <c r="A127" s="10" t="s">
        <v>127</v>
      </c>
      <c r="B127" s="10" t="s">
        <v>286</v>
      </c>
      <c r="C127" s="10" t="s">
        <v>287</v>
      </c>
      <c r="D127" s="10" t="s">
        <v>287</v>
      </c>
      <c r="E127" s="54">
        <v>3647637.2800000007</v>
      </c>
    </row>
    <row r="128" spans="1:5" ht="15" outlineLevel="2" x14ac:dyDescent="0.25">
      <c r="A128" s="10" t="s">
        <v>128</v>
      </c>
      <c r="B128" s="10" t="s">
        <v>286</v>
      </c>
      <c r="C128" s="10" t="s">
        <v>287</v>
      </c>
      <c r="D128" s="10" t="s">
        <v>287</v>
      </c>
      <c r="E128" s="54">
        <v>7565502.1600000011</v>
      </c>
    </row>
    <row r="129" spans="1:5" ht="15" outlineLevel="2" x14ac:dyDescent="0.25">
      <c r="A129" s="10" t="s">
        <v>129</v>
      </c>
      <c r="B129" s="10" t="s">
        <v>286</v>
      </c>
      <c r="C129" s="10" t="s">
        <v>287</v>
      </c>
      <c r="D129" s="10" t="s">
        <v>287</v>
      </c>
      <c r="E129" s="54">
        <v>6453206.4900000021</v>
      </c>
    </row>
    <row r="130" spans="1:5" ht="15" outlineLevel="2" x14ac:dyDescent="0.25">
      <c r="A130" s="10" t="s">
        <v>130</v>
      </c>
      <c r="B130" s="10" t="s">
        <v>286</v>
      </c>
      <c r="C130" s="10" t="s">
        <v>287</v>
      </c>
      <c r="D130" s="10" t="s">
        <v>287</v>
      </c>
      <c r="E130" s="54">
        <v>8616483.3000000007</v>
      </c>
    </row>
    <row r="131" spans="1:5" ht="15" outlineLevel="2" x14ac:dyDescent="0.25">
      <c r="A131" s="10" t="s">
        <v>131</v>
      </c>
      <c r="B131" s="10" t="s">
        <v>286</v>
      </c>
      <c r="C131" s="10" t="s">
        <v>287</v>
      </c>
      <c r="D131" s="10" t="s">
        <v>287</v>
      </c>
      <c r="E131" s="54">
        <v>5730039.4500000002</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7891449.2100000018</v>
      </c>
    </row>
    <row r="134" spans="1:5" ht="15" outlineLevel="2" x14ac:dyDescent="0.25">
      <c r="A134" s="10" t="s">
        <v>134</v>
      </c>
      <c r="B134" s="10" t="s">
        <v>286</v>
      </c>
      <c r="C134" s="10" t="s">
        <v>287</v>
      </c>
      <c r="D134" s="10" t="s">
        <v>287</v>
      </c>
      <c r="E134" s="54">
        <v>7800749.96</v>
      </c>
    </row>
    <row r="135" spans="1:5" ht="15" outlineLevel="2" x14ac:dyDescent="0.25">
      <c r="A135" s="10" t="s">
        <v>135</v>
      </c>
      <c r="B135" s="10" t="s">
        <v>286</v>
      </c>
      <c r="C135" s="10" t="s">
        <v>287</v>
      </c>
      <c r="D135" s="10" t="s">
        <v>287</v>
      </c>
      <c r="E135" s="54">
        <v>6322940.4799999986</v>
      </c>
    </row>
    <row r="136" spans="1:5" ht="15" outlineLevel="2" x14ac:dyDescent="0.25">
      <c r="A136" s="10" t="s">
        <v>136</v>
      </c>
      <c r="B136" s="10" t="s">
        <v>286</v>
      </c>
      <c r="C136" s="10" t="s">
        <v>287</v>
      </c>
      <c r="D136" s="10" t="s">
        <v>287</v>
      </c>
      <c r="E136" s="54">
        <v>6578456.1199999992</v>
      </c>
    </row>
    <row r="137" spans="1:5" ht="15" outlineLevel="2" x14ac:dyDescent="0.25">
      <c r="A137" s="10" t="s">
        <v>137</v>
      </c>
      <c r="B137" s="10" t="s">
        <v>286</v>
      </c>
      <c r="C137" s="10" t="s">
        <v>287</v>
      </c>
      <c r="D137" s="10" t="s">
        <v>287</v>
      </c>
      <c r="E137" s="54">
        <v>1343416.3499999999</v>
      </c>
    </row>
    <row r="138" spans="1:5" ht="15" outlineLevel="2" x14ac:dyDescent="0.25">
      <c r="A138" s="10" t="s">
        <v>138</v>
      </c>
      <c r="B138" s="10" t="s">
        <v>286</v>
      </c>
      <c r="C138" s="10" t="s">
        <v>287</v>
      </c>
      <c r="D138" s="10" t="s">
        <v>287</v>
      </c>
      <c r="E138" s="54">
        <v>7051329.4700000025</v>
      </c>
    </row>
    <row r="139" spans="1:5" ht="15" outlineLevel="2" x14ac:dyDescent="0.25">
      <c r="A139" s="10" t="s">
        <v>139</v>
      </c>
      <c r="B139" s="10" t="s">
        <v>286</v>
      </c>
      <c r="C139" s="10" t="s">
        <v>287</v>
      </c>
      <c r="D139" s="10" t="s">
        <v>287</v>
      </c>
      <c r="E139" s="54">
        <v>6481230.9399999985</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690784.32999999984</v>
      </c>
    </row>
    <row r="142" spans="1:5" ht="15" outlineLevel="2" x14ac:dyDescent="0.25">
      <c r="A142" s="10" t="s">
        <v>142</v>
      </c>
      <c r="B142" s="10" t="s">
        <v>286</v>
      </c>
      <c r="C142" s="10" t="s">
        <v>287</v>
      </c>
      <c r="D142" s="10" t="s">
        <v>287</v>
      </c>
      <c r="E142" s="54">
        <v>4076729.189999999</v>
      </c>
    </row>
    <row r="143" spans="1:5" ht="15" outlineLevel="2" x14ac:dyDescent="0.25">
      <c r="A143" s="10" t="s">
        <v>143</v>
      </c>
      <c r="B143" s="10" t="s">
        <v>286</v>
      </c>
      <c r="C143" s="10" t="s">
        <v>287</v>
      </c>
      <c r="D143" s="10" t="s">
        <v>287</v>
      </c>
      <c r="E143" s="54">
        <v>10318227.059999995</v>
      </c>
    </row>
    <row r="144" spans="1:5" ht="15" outlineLevel="2" x14ac:dyDescent="0.25">
      <c r="A144" s="10" t="s">
        <v>144</v>
      </c>
      <c r="B144" s="10" t="s">
        <v>286</v>
      </c>
      <c r="C144" s="10" t="s">
        <v>287</v>
      </c>
      <c r="D144" s="10" t="s">
        <v>287</v>
      </c>
      <c r="E144" s="54">
        <v>3278321.0599999996</v>
      </c>
    </row>
    <row r="145" spans="1:5" ht="15" outlineLevel="2" x14ac:dyDescent="0.25">
      <c r="A145" s="10" t="s">
        <v>145</v>
      </c>
      <c r="B145" s="10" t="s">
        <v>286</v>
      </c>
      <c r="C145" s="10" t="s">
        <v>287</v>
      </c>
      <c r="D145" s="10" t="s">
        <v>287</v>
      </c>
      <c r="E145" s="54">
        <v>9578721.0299999993</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3876902.5699999994</v>
      </c>
    </row>
    <row r="148" spans="1:5" ht="15" outlineLevel="2" x14ac:dyDescent="0.25">
      <c r="A148" s="10" t="s">
        <v>148</v>
      </c>
      <c r="B148" s="10" t="s">
        <v>286</v>
      </c>
      <c r="C148" s="10" t="s">
        <v>287</v>
      </c>
      <c r="D148" s="10" t="s">
        <v>287</v>
      </c>
      <c r="E148" s="54">
        <v>2351729.6399999997</v>
      </c>
    </row>
    <row r="149" spans="1:5" ht="15" outlineLevel="2" x14ac:dyDescent="0.25">
      <c r="A149" s="10" t="s">
        <v>149</v>
      </c>
      <c r="B149" s="10" t="s">
        <v>286</v>
      </c>
      <c r="C149" s="10" t="s">
        <v>287</v>
      </c>
      <c r="D149" s="10" t="s">
        <v>287</v>
      </c>
      <c r="E149" s="54">
        <v>6022140.419999999</v>
      </c>
    </row>
    <row r="150" spans="1:5" ht="15" outlineLevel="2" x14ac:dyDescent="0.25">
      <c r="A150" s="10" t="s">
        <v>150</v>
      </c>
      <c r="B150" s="10" t="s">
        <v>286</v>
      </c>
      <c r="C150" s="10" t="s">
        <v>287</v>
      </c>
      <c r="D150" s="10" t="s">
        <v>287</v>
      </c>
      <c r="E150" s="54">
        <v>7839131.0900000017</v>
      </c>
    </row>
    <row r="151" spans="1:5" ht="15" outlineLevel="2" x14ac:dyDescent="0.25">
      <c r="A151" s="10" t="s">
        <v>151</v>
      </c>
      <c r="B151" s="10" t="s">
        <v>286</v>
      </c>
      <c r="C151" s="10" t="s">
        <v>287</v>
      </c>
      <c r="D151" s="10" t="s">
        <v>287</v>
      </c>
      <c r="E151" s="54">
        <v>7482967.0199999996</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4030841.4899999998</v>
      </c>
    </row>
    <row r="154" spans="1:5" ht="15" outlineLevel="2" x14ac:dyDescent="0.25">
      <c r="A154" s="10" t="s">
        <v>154</v>
      </c>
      <c r="B154" s="10" t="s">
        <v>286</v>
      </c>
      <c r="C154" s="10" t="s">
        <v>287</v>
      </c>
      <c r="D154" s="10" t="s">
        <v>287</v>
      </c>
      <c r="E154" s="54">
        <v>2730432.1000000006</v>
      </c>
    </row>
    <row r="155" spans="1:5" ht="15" outlineLevel="2" x14ac:dyDescent="0.25">
      <c r="A155" s="10" t="s">
        <v>155</v>
      </c>
      <c r="B155" s="10" t="s">
        <v>286</v>
      </c>
      <c r="C155" s="10" t="s">
        <v>287</v>
      </c>
      <c r="D155" s="10" t="s">
        <v>287</v>
      </c>
      <c r="E155" s="54">
        <v>4606253.9700000007</v>
      </c>
    </row>
    <row r="156" spans="1:5" ht="15" outlineLevel="2" x14ac:dyDescent="0.25">
      <c r="A156" s="10" t="s">
        <v>156</v>
      </c>
      <c r="B156" s="10" t="s">
        <v>286</v>
      </c>
      <c r="C156" s="10" t="s">
        <v>287</v>
      </c>
      <c r="D156" s="10" t="s">
        <v>287</v>
      </c>
      <c r="E156" s="54">
        <v>4765208.4800000004</v>
      </c>
    </row>
    <row r="157" spans="1:5" ht="15" outlineLevel="2" x14ac:dyDescent="0.25">
      <c r="A157" s="10" t="s">
        <v>157</v>
      </c>
      <c r="B157" s="10" t="s">
        <v>286</v>
      </c>
      <c r="C157" s="10" t="s">
        <v>287</v>
      </c>
      <c r="D157" s="10" t="s">
        <v>287</v>
      </c>
      <c r="E157" s="54">
        <v>2110814.7799999998</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3439807.9400000004</v>
      </c>
    </row>
    <row r="160" spans="1:5" ht="15" outlineLevel="2" x14ac:dyDescent="0.25">
      <c r="A160" s="10" t="s">
        <v>160</v>
      </c>
      <c r="B160" s="10" t="s">
        <v>286</v>
      </c>
      <c r="C160" s="10" t="s">
        <v>287</v>
      </c>
      <c r="D160" s="10" t="s">
        <v>287</v>
      </c>
      <c r="E160" s="54">
        <v>3659501.9300000006</v>
      </c>
    </row>
    <row r="161" spans="1:5" ht="15" outlineLevel="2" x14ac:dyDescent="0.25">
      <c r="A161" s="10" t="s">
        <v>161</v>
      </c>
      <c r="B161" s="10" t="s">
        <v>286</v>
      </c>
      <c r="C161" s="10" t="s">
        <v>287</v>
      </c>
      <c r="D161" s="10" t="s">
        <v>287</v>
      </c>
      <c r="E161" s="54">
        <v>2762897.2699999996</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2442104.4699999997</v>
      </c>
    </row>
    <row r="164" spans="1:5" ht="15" outlineLevel="2" x14ac:dyDescent="0.25">
      <c r="A164" s="10" t="s">
        <v>164</v>
      </c>
      <c r="B164" s="10" t="s">
        <v>286</v>
      </c>
      <c r="C164" s="10" t="s">
        <v>287</v>
      </c>
      <c r="D164" s="10" t="s">
        <v>287</v>
      </c>
      <c r="E164" s="54">
        <v>5766817.2299999995</v>
      </c>
    </row>
    <row r="165" spans="1:5" ht="15" outlineLevel="2" x14ac:dyDescent="0.25">
      <c r="A165" s="10" t="s">
        <v>165</v>
      </c>
      <c r="B165" s="10" t="s">
        <v>286</v>
      </c>
      <c r="C165" s="10" t="s">
        <v>287</v>
      </c>
      <c r="D165" s="10" t="s">
        <v>287</v>
      </c>
      <c r="E165" s="54">
        <v>3460268.3600000008</v>
      </c>
    </row>
    <row r="166" spans="1:5" ht="15" outlineLevel="2" x14ac:dyDescent="0.25">
      <c r="A166" s="10" t="s">
        <v>166</v>
      </c>
      <c r="B166" s="10" t="s">
        <v>286</v>
      </c>
      <c r="C166" s="10" t="s">
        <v>287</v>
      </c>
      <c r="D166" s="10" t="s">
        <v>287</v>
      </c>
      <c r="E166" s="54">
        <v>1206988.52</v>
      </c>
    </row>
    <row r="167" spans="1:5" ht="15" outlineLevel="2" x14ac:dyDescent="0.25">
      <c r="A167" s="10" t="s">
        <v>167</v>
      </c>
      <c r="B167" s="10" t="s">
        <v>286</v>
      </c>
      <c r="C167" s="10" t="s">
        <v>287</v>
      </c>
      <c r="D167" s="10" t="s">
        <v>287</v>
      </c>
      <c r="E167" s="54">
        <v>7220493.0199999996</v>
      </c>
    </row>
    <row r="168" spans="1:5" ht="15" outlineLevel="2" x14ac:dyDescent="0.25">
      <c r="A168" s="10" t="s">
        <v>168</v>
      </c>
      <c r="B168" s="10" t="s">
        <v>286</v>
      </c>
      <c r="C168" s="10" t="s">
        <v>287</v>
      </c>
      <c r="D168" s="10" t="s">
        <v>287</v>
      </c>
      <c r="E168" s="54">
        <v>10820717.08</v>
      </c>
    </row>
    <row r="169" spans="1:5" ht="15" outlineLevel="2" x14ac:dyDescent="0.25">
      <c r="A169" s="10" t="s">
        <v>169</v>
      </c>
      <c r="B169" s="10" t="s">
        <v>286</v>
      </c>
      <c r="C169" s="10" t="s">
        <v>287</v>
      </c>
      <c r="D169" s="10" t="s">
        <v>287</v>
      </c>
      <c r="E169" s="54">
        <v>6904827.4400000023</v>
      </c>
    </row>
    <row r="170" spans="1:5" ht="15" outlineLevel="2" x14ac:dyDescent="0.25">
      <c r="A170" s="10" t="s">
        <v>170</v>
      </c>
      <c r="B170" s="10" t="s">
        <v>286</v>
      </c>
      <c r="C170" s="10" t="s">
        <v>287</v>
      </c>
      <c r="D170" s="10" t="s">
        <v>287</v>
      </c>
      <c r="E170" s="54">
        <v>4123787.6700000004</v>
      </c>
    </row>
    <row r="171" spans="1:5" ht="15" outlineLevel="2" x14ac:dyDescent="0.25">
      <c r="A171" s="10" t="s">
        <v>171</v>
      </c>
      <c r="B171" s="10" t="s">
        <v>286</v>
      </c>
      <c r="C171" s="10" t="s">
        <v>287</v>
      </c>
      <c r="D171" s="10" t="s">
        <v>287</v>
      </c>
      <c r="E171" s="54">
        <v>5291799.6000000006</v>
      </c>
    </row>
    <row r="172" spans="1:5" ht="15" outlineLevel="2" x14ac:dyDescent="0.25">
      <c r="A172" s="10" t="s">
        <v>172</v>
      </c>
      <c r="B172" s="10" t="s">
        <v>286</v>
      </c>
      <c r="C172" s="10" t="s">
        <v>287</v>
      </c>
      <c r="D172" s="10" t="s">
        <v>287</v>
      </c>
      <c r="E172" s="54">
        <v>6307513.6599999983</v>
      </c>
    </row>
    <row r="173" spans="1:5" ht="15" outlineLevel="2" x14ac:dyDescent="0.25">
      <c r="A173" s="10" t="s">
        <v>173</v>
      </c>
      <c r="B173" s="10" t="s">
        <v>286</v>
      </c>
      <c r="C173" s="10" t="s">
        <v>287</v>
      </c>
      <c r="D173" s="10" t="s">
        <v>287</v>
      </c>
      <c r="E173" s="54">
        <v>3512663.02</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709359.27000000014</v>
      </c>
    </row>
    <row r="176" spans="1:5" ht="15" outlineLevel="2" x14ac:dyDescent="0.25">
      <c r="A176" s="10" t="s">
        <v>176</v>
      </c>
      <c r="B176" s="10" t="s">
        <v>286</v>
      </c>
      <c r="C176" s="10" t="s">
        <v>287</v>
      </c>
      <c r="D176" s="10" t="s">
        <v>287</v>
      </c>
      <c r="E176" s="54">
        <v>3220042.060000001</v>
      </c>
    </row>
    <row r="177" spans="1:5" ht="15" outlineLevel="2" x14ac:dyDescent="0.25">
      <c r="A177" s="10" t="s">
        <v>177</v>
      </c>
      <c r="B177" s="10" t="s">
        <v>286</v>
      </c>
      <c r="C177" s="10" t="s">
        <v>287</v>
      </c>
      <c r="D177" s="10" t="s">
        <v>287</v>
      </c>
      <c r="E177" s="54">
        <v>3503052.1700000009</v>
      </c>
    </row>
    <row r="178" spans="1:5" ht="15" outlineLevel="2" x14ac:dyDescent="0.25">
      <c r="A178" s="10" t="s">
        <v>178</v>
      </c>
      <c r="B178" s="10" t="s">
        <v>286</v>
      </c>
      <c r="C178" s="10" t="s">
        <v>287</v>
      </c>
      <c r="D178" s="10" t="s">
        <v>287</v>
      </c>
      <c r="E178" s="54">
        <v>6027192.4699999997</v>
      </c>
    </row>
    <row r="179" spans="1:5" ht="15" outlineLevel="2" x14ac:dyDescent="0.25">
      <c r="A179" s="10" t="s">
        <v>179</v>
      </c>
      <c r="B179" s="10" t="s">
        <v>286</v>
      </c>
      <c r="C179" s="10" t="s">
        <v>287</v>
      </c>
      <c r="D179" s="10" t="s">
        <v>287</v>
      </c>
      <c r="E179" s="54">
        <v>2929735.4300000006</v>
      </c>
    </row>
    <row r="180" spans="1:5" ht="15" outlineLevel="2" x14ac:dyDescent="0.25">
      <c r="A180" s="10" t="s">
        <v>180</v>
      </c>
      <c r="B180" s="10" t="s">
        <v>286</v>
      </c>
      <c r="C180" s="10" t="s">
        <v>287</v>
      </c>
      <c r="D180" s="10" t="s">
        <v>287</v>
      </c>
      <c r="E180" s="54">
        <v>3128236.3000000007</v>
      </c>
    </row>
    <row r="181" spans="1:5" ht="15" outlineLevel="2" x14ac:dyDescent="0.25">
      <c r="A181" s="10" t="s">
        <v>181</v>
      </c>
      <c r="B181" s="10" t="s">
        <v>286</v>
      </c>
      <c r="C181" s="10" t="s">
        <v>287</v>
      </c>
      <c r="D181" s="10" t="s">
        <v>287</v>
      </c>
      <c r="E181" s="54">
        <v>2440369.7599999998</v>
      </c>
    </row>
    <row r="182" spans="1:5" ht="15" outlineLevel="2" x14ac:dyDescent="0.25">
      <c r="A182" s="10" t="s">
        <v>182</v>
      </c>
      <c r="B182" s="10" t="s">
        <v>286</v>
      </c>
      <c r="C182" s="10" t="s">
        <v>287</v>
      </c>
      <c r="D182" s="10" t="s">
        <v>287</v>
      </c>
      <c r="E182" s="54">
        <v>6343915.5999999996</v>
      </c>
    </row>
    <row r="183" spans="1:5" ht="15" outlineLevel="2" x14ac:dyDescent="0.25">
      <c r="A183" s="10" t="s">
        <v>183</v>
      </c>
      <c r="B183" s="10" t="s">
        <v>286</v>
      </c>
      <c r="C183" s="10" t="s">
        <v>287</v>
      </c>
      <c r="D183" s="10" t="s">
        <v>287</v>
      </c>
      <c r="E183" s="54">
        <v>3600424.94</v>
      </c>
    </row>
    <row r="184" spans="1:5" ht="15" outlineLevel="2" x14ac:dyDescent="0.25">
      <c r="A184" s="10" t="s">
        <v>184</v>
      </c>
      <c r="B184" s="10" t="s">
        <v>286</v>
      </c>
      <c r="C184" s="10" t="s">
        <v>287</v>
      </c>
      <c r="D184" s="10" t="s">
        <v>287</v>
      </c>
      <c r="E184" s="54">
        <v>880637.64</v>
      </c>
    </row>
    <row r="185" spans="1:5" ht="15" outlineLevel="2" x14ac:dyDescent="0.25">
      <c r="A185" s="10" t="s">
        <v>185</v>
      </c>
      <c r="B185" s="10" t="s">
        <v>286</v>
      </c>
      <c r="C185" s="10" t="s">
        <v>287</v>
      </c>
      <c r="D185" s="10" t="s">
        <v>287</v>
      </c>
      <c r="E185" s="54">
        <v>704832.91</v>
      </c>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590185.13</v>
      </c>
    </row>
    <row r="189" spans="1:5" ht="15" outlineLevel="2" x14ac:dyDescent="0.25">
      <c r="A189" s="10" t="s">
        <v>189</v>
      </c>
      <c r="B189" s="10" t="s">
        <v>286</v>
      </c>
      <c r="C189" s="10" t="s">
        <v>287</v>
      </c>
      <c r="D189" s="10" t="s">
        <v>287</v>
      </c>
      <c r="E189" s="54">
        <v>3141443.12</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6564666.8700000001</v>
      </c>
    </row>
    <row r="192" spans="1:5" ht="15" outlineLevel="2" x14ac:dyDescent="0.25">
      <c r="A192" s="10" t="s">
        <v>192</v>
      </c>
      <c r="B192" s="10" t="s">
        <v>286</v>
      </c>
      <c r="C192" s="10" t="s">
        <v>287</v>
      </c>
      <c r="D192" s="10" t="s">
        <v>287</v>
      </c>
      <c r="E192" s="54">
        <v>8887282.370000001</v>
      </c>
    </row>
    <row r="193" spans="1:5" ht="15" outlineLevel="2" x14ac:dyDescent="0.25">
      <c r="A193" s="10" t="s">
        <v>193</v>
      </c>
      <c r="B193" s="10" t="s">
        <v>286</v>
      </c>
      <c r="C193" s="10" t="s">
        <v>287</v>
      </c>
      <c r="D193" s="10" t="s">
        <v>287</v>
      </c>
      <c r="E193" s="54">
        <v>4149989.62</v>
      </c>
    </row>
    <row r="194" spans="1:5" ht="15" outlineLevel="2" x14ac:dyDescent="0.25">
      <c r="A194" s="10" t="s">
        <v>194</v>
      </c>
      <c r="B194" s="10" t="s">
        <v>286</v>
      </c>
      <c r="C194" s="10" t="s">
        <v>287</v>
      </c>
      <c r="D194" s="10" t="s">
        <v>287</v>
      </c>
      <c r="E194" s="54">
        <v>8992363.2200000007</v>
      </c>
    </row>
    <row r="195" spans="1:5" ht="15" outlineLevel="2" x14ac:dyDescent="0.25">
      <c r="A195" s="10" t="s">
        <v>195</v>
      </c>
      <c r="B195" s="10" t="s">
        <v>286</v>
      </c>
      <c r="C195" s="10" t="s">
        <v>287</v>
      </c>
      <c r="D195" s="10" t="s">
        <v>287</v>
      </c>
      <c r="E195" s="54">
        <v>7571843.7600000016</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3216821.1900000013</v>
      </c>
    </row>
    <row r="199" spans="1:5" ht="15" outlineLevel="2" x14ac:dyDescent="0.25">
      <c r="A199" s="10" t="s">
        <v>199</v>
      </c>
      <c r="B199" s="10" t="s">
        <v>286</v>
      </c>
      <c r="C199" s="10" t="s">
        <v>287</v>
      </c>
      <c r="D199" s="10" t="s">
        <v>287</v>
      </c>
      <c r="E199" s="54">
        <v>2395238.6900000004</v>
      </c>
    </row>
    <row r="200" spans="1:5" ht="15" outlineLevel="2" x14ac:dyDescent="0.25">
      <c r="A200" s="10" t="s">
        <v>200</v>
      </c>
      <c r="B200" s="10" t="s">
        <v>286</v>
      </c>
      <c r="C200" s="10" t="s">
        <v>287</v>
      </c>
      <c r="D200" s="10" t="s">
        <v>287</v>
      </c>
      <c r="E200" s="54">
        <v>9055311.8899999987</v>
      </c>
    </row>
    <row r="201" spans="1:5" ht="15" outlineLevel="2" x14ac:dyDescent="0.25">
      <c r="A201" s="10" t="s">
        <v>201</v>
      </c>
      <c r="B201" s="10" t="s">
        <v>286</v>
      </c>
      <c r="C201" s="10" t="s">
        <v>287</v>
      </c>
      <c r="D201" s="10" t="s">
        <v>287</v>
      </c>
      <c r="E201" s="54">
        <v>3300776.0700000003</v>
      </c>
    </row>
    <row r="202" spans="1:5" ht="15" outlineLevel="2" x14ac:dyDescent="0.25">
      <c r="A202" s="10" t="s">
        <v>202</v>
      </c>
      <c r="B202" s="10" t="s">
        <v>286</v>
      </c>
      <c r="C202" s="10" t="s">
        <v>287</v>
      </c>
      <c r="D202" s="10" t="s">
        <v>287</v>
      </c>
      <c r="E202" s="54">
        <v>4414994.1900000004</v>
      </c>
    </row>
    <row r="203" spans="1:5" ht="15" outlineLevel="2" x14ac:dyDescent="0.25">
      <c r="A203" s="10" t="s">
        <v>203</v>
      </c>
      <c r="B203" s="10" t="s">
        <v>286</v>
      </c>
      <c r="C203" s="10" t="s">
        <v>287</v>
      </c>
      <c r="D203" s="10" t="s">
        <v>287</v>
      </c>
      <c r="E203" s="54">
        <v>3676140.1799999988</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4341215.04</v>
      </c>
    </row>
    <row r="206" spans="1:5" ht="15" outlineLevel="2" x14ac:dyDescent="0.25">
      <c r="A206" s="10" t="s">
        <v>206</v>
      </c>
      <c r="B206" s="10" t="s">
        <v>286</v>
      </c>
      <c r="C206" s="10" t="s">
        <v>287</v>
      </c>
      <c r="D206" s="10" t="s">
        <v>287</v>
      </c>
      <c r="E206" s="54">
        <v>4097639.4099999997</v>
      </c>
    </row>
    <row r="207" spans="1:5" ht="15" outlineLevel="2" x14ac:dyDescent="0.25">
      <c r="A207" s="10" t="s">
        <v>207</v>
      </c>
      <c r="B207" s="10" t="s">
        <v>286</v>
      </c>
      <c r="C207" s="10" t="s">
        <v>287</v>
      </c>
      <c r="D207" s="10" t="s">
        <v>287</v>
      </c>
      <c r="E207" s="54">
        <v>5157335.9200000009</v>
      </c>
    </row>
    <row r="208" spans="1:5" ht="15" outlineLevel="2" x14ac:dyDescent="0.25">
      <c r="A208" s="10" t="s">
        <v>208</v>
      </c>
      <c r="B208" s="10" t="s">
        <v>286</v>
      </c>
      <c r="C208" s="10" t="s">
        <v>287</v>
      </c>
      <c r="D208" s="10" t="s">
        <v>287</v>
      </c>
      <c r="E208" s="54">
        <v>4295661.42</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1995874.9300000006</v>
      </c>
    </row>
    <row r="211" spans="1:5" ht="15" outlineLevel="2" x14ac:dyDescent="0.25">
      <c r="A211" s="10" t="s">
        <v>211</v>
      </c>
      <c r="B211" s="10" t="s">
        <v>286</v>
      </c>
      <c r="C211" s="10" t="s">
        <v>287</v>
      </c>
      <c r="D211" s="10" t="s">
        <v>287</v>
      </c>
      <c r="E211" s="54">
        <v>2462536.3600000003</v>
      </c>
    </row>
    <row r="212" spans="1:5" ht="15" outlineLevel="2" x14ac:dyDescent="0.25">
      <c r="A212" s="10" t="s">
        <v>212</v>
      </c>
      <c r="B212" s="10" t="s">
        <v>286</v>
      </c>
      <c r="C212" s="10" t="s">
        <v>287</v>
      </c>
      <c r="D212" s="10" t="s">
        <v>287</v>
      </c>
      <c r="E212" s="54">
        <v>3008716.8600000008</v>
      </c>
    </row>
    <row r="213" spans="1:5" ht="15" outlineLevel="2" x14ac:dyDescent="0.25">
      <c r="A213" s="10" t="s">
        <v>213</v>
      </c>
      <c r="B213" s="10" t="s">
        <v>286</v>
      </c>
      <c r="C213" s="10" t="s">
        <v>287</v>
      </c>
      <c r="D213" s="10" t="s">
        <v>287</v>
      </c>
      <c r="E213" s="54">
        <v>1388344.48</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900160.89999999991</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4808020.92</v>
      </c>
    </row>
    <row r="220" spans="1:5" ht="15" outlineLevel="2" x14ac:dyDescent="0.25">
      <c r="A220" s="10" t="s">
        <v>220</v>
      </c>
      <c r="B220" s="10" t="s">
        <v>286</v>
      </c>
      <c r="C220" s="10" t="s">
        <v>287</v>
      </c>
      <c r="D220" s="10" t="s">
        <v>287</v>
      </c>
      <c r="E220" s="54">
        <v>1703880.1999999997</v>
      </c>
    </row>
    <row r="221" spans="1:5" ht="15" outlineLevel="2" x14ac:dyDescent="0.25">
      <c r="A221" s="10" t="s">
        <v>221</v>
      </c>
      <c r="B221" s="10" t="s">
        <v>286</v>
      </c>
      <c r="C221" s="10" t="s">
        <v>287</v>
      </c>
      <c r="D221" s="10" t="s">
        <v>287</v>
      </c>
      <c r="E221" s="54">
        <v>3493975.1400000006</v>
      </c>
    </row>
    <row r="222" spans="1:5" ht="15" outlineLevel="2" x14ac:dyDescent="0.25">
      <c r="A222" s="10" t="s">
        <v>222</v>
      </c>
      <c r="B222" s="10" t="s">
        <v>286</v>
      </c>
      <c r="C222" s="10" t="s">
        <v>287</v>
      </c>
      <c r="D222" s="10" t="s">
        <v>287</v>
      </c>
      <c r="E222" s="54">
        <v>2222489.98</v>
      </c>
    </row>
    <row r="223" spans="1:5" ht="15" outlineLevel="2" x14ac:dyDescent="0.25">
      <c r="A223" s="10" t="s">
        <v>223</v>
      </c>
      <c r="B223" s="10" t="s">
        <v>286</v>
      </c>
      <c r="C223" s="10" t="s">
        <v>287</v>
      </c>
      <c r="D223" s="10" t="s">
        <v>287</v>
      </c>
      <c r="E223" s="54">
        <v>3945626.290000001</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2897980.7499999995</v>
      </c>
    </row>
    <row r="226" spans="1:5" ht="15" outlineLevel="2" x14ac:dyDescent="0.25">
      <c r="A226" s="10" t="s">
        <v>226</v>
      </c>
      <c r="B226" s="10" t="s">
        <v>286</v>
      </c>
      <c r="C226" s="10" t="s">
        <v>287</v>
      </c>
      <c r="D226" s="10" t="s">
        <v>287</v>
      </c>
      <c r="E226" s="54">
        <v>7422846.4599999981</v>
      </c>
    </row>
    <row r="227" spans="1:5" ht="15" outlineLevel="2" x14ac:dyDescent="0.25">
      <c r="A227" s="10" t="s">
        <v>227</v>
      </c>
      <c r="B227" s="10" t="s">
        <v>286</v>
      </c>
      <c r="C227" s="10" t="s">
        <v>287</v>
      </c>
      <c r="D227" s="10" t="s">
        <v>287</v>
      </c>
      <c r="E227" s="54">
        <v>1122617.1599999997</v>
      </c>
    </row>
    <row r="228" spans="1:5" ht="15" outlineLevel="2" x14ac:dyDescent="0.25">
      <c r="A228" s="10" t="s">
        <v>228</v>
      </c>
      <c r="B228" s="10" t="s">
        <v>286</v>
      </c>
      <c r="C228" s="10" t="s">
        <v>287</v>
      </c>
      <c r="D228" s="10" t="s">
        <v>287</v>
      </c>
      <c r="E228" s="54">
        <v>2944404.6199999992</v>
      </c>
    </row>
    <row r="229" spans="1:5" ht="15" outlineLevel="2" x14ac:dyDescent="0.25">
      <c r="A229" s="10" t="s">
        <v>229</v>
      </c>
      <c r="B229" s="10" t="s">
        <v>286</v>
      </c>
      <c r="C229" s="10" t="s">
        <v>287</v>
      </c>
      <c r="D229" s="10" t="s">
        <v>287</v>
      </c>
      <c r="E229" s="54">
        <v>10311088.35</v>
      </c>
    </row>
    <row r="230" spans="1:5" ht="15" outlineLevel="2" x14ac:dyDescent="0.25">
      <c r="A230" s="10" t="s">
        <v>230</v>
      </c>
      <c r="B230" s="10" t="s">
        <v>286</v>
      </c>
      <c r="C230" s="10" t="s">
        <v>287</v>
      </c>
      <c r="D230" s="10" t="s">
        <v>287</v>
      </c>
      <c r="E230" s="54">
        <v>6249239.04</v>
      </c>
    </row>
    <row r="231" spans="1:5" ht="15" outlineLevel="2" x14ac:dyDescent="0.25">
      <c r="A231" s="10" t="s">
        <v>231</v>
      </c>
      <c r="B231" s="10" t="s">
        <v>286</v>
      </c>
      <c r="C231" s="10" t="s">
        <v>287</v>
      </c>
      <c r="D231" s="10" t="s">
        <v>287</v>
      </c>
      <c r="E231" s="54">
        <v>10274976.070000002</v>
      </c>
    </row>
    <row r="232" spans="1:5" ht="15" outlineLevel="2" x14ac:dyDescent="0.25">
      <c r="A232" s="10" t="s">
        <v>232</v>
      </c>
      <c r="B232" s="10" t="s">
        <v>286</v>
      </c>
      <c r="C232" s="10" t="s">
        <v>287</v>
      </c>
      <c r="D232" s="10" t="s">
        <v>287</v>
      </c>
      <c r="E232" s="54">
        <v>3007482.2399999998</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8819844.0499999989</v>
      </c>
    </row>
    <row r="235" spans="1:5" ht="15" outlineLevel="2" x14ac:dyDescent="0.25">
      <c r="A235" s="10" t="s">
        <v>235</v>
      </c>
      <c r="B235" s="10" t="s">
        <v>286</v>
      </c>
      <c r="C235" s="10" t="s">
        <v>287</v>
      </c>
      <c r="D235" s="10" t="s">
        <v>287</v>
      </c>
      <c r="E235" s="54">
        <v>3532467.7899999991</v>
      </c>
    </row>
    <row r="236" spans="1:5" ht="15" outlineLevel="2" x14ac:dyDescent="0.25">
      <c r="A236" s="10" t="s">
        <v>236</v>
      </c>
      <c r="B236" s="10" t="s">
        <v>286</v>
      </c>
      <c r="C236" s="10" t="s">
        <v>287</v>
      </c>
      <c r="D236" s="10" t="s">
        <v>287</v>
      </c>
      <c r="E236" s="54">
        <v>4950673.24</v>
      </c>
    </row>
    <row r="237" spans="1:5" ht="15" outlineLevel="2" x14ac:dyDescent="0.25">
      <c r="A237" s="10" t="s">
        <v>237</v>
      </c>
      <c r="B237" s="10" t="s">
        <v>286</v>
      </c>
      <c r="C237" s="10" t="s">
        <v>287</v>
      </c>
      <c r="D237" s="10" t="s">
        <v>287</v>
      </c>
      <c r="E237" s="54">
        <v>2589498.52</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3007891.74</v>
      </c>
    </row>
    <row r="240" spans="1:5" ht="15" outlineLevel="2" x14ac:dyDescent="0.25">
      <c r="A240" s="10" t="s">
        <v>240</v>
      </c>
      <c r="B240" s="10" t="s">
        <v>286</v>
      </c>
      <c r="C240" s="10" t="s">
        <v>287</v>
      </c>
      <c r="D240" s="10" t="s">
        <v>287</v>
      </c>
      <c r="E240" s="54">
        <v>6409148.0199999996</v>
      </c>
    </row>
    <row r="241" spans="1:5" ht="15" outlineLevel="2" x14ac:dyDescent="0.25">
      <c r="A241" s="10" t="s">
        <v>241</v>
      </c>
      <c r="B241" s="10" t="s">
        <v>286</v>
      </c>
      <c r="C241" s="10" t="s">
        <v>287</v>
      </c>
      <c r="D241" s="10" t="s">
        <v>287</v>
      </c>
      <c r="E241" s="54">
        <v>9016368.9099999927</v>
      </c>
    </row>
    <row r="242" spans="1:5" ht="15" outlineLevel="2" x14ac:dyDescent="0.25">
      <c r="A242" s="10" t="s">
        <v>242</v>
      </c>
      <c r="B242" s="10" t="s">
        <v>286</v>
      </c>
      <c r="C242" s="10" t="s">
        <v>287</v>
      </c>
      <c r="D242" s="10" t="s">
        <v>287</v>
      </c>
      <c r="E242" s="54">
        <v>18468739.890000004</v>
      </c>
    </row>
    <row r="243" spans="1:5" ht="15" outlineLevel="2" x14ac:dyDescent="0.25">
      <c r="A243" s="10" t="s">
        <v>243</v>
      </c>
      <c r="B243" s="10" t="s">
        <v>286</v>
      </c>
      <c r="C243" s="10" t="s">
        <v>287</v>
      </c>
      <c r="D243" s="10" t="s">
        <v>287</v>
      </c>
      <c r="E243" s="54">
        <v>6780358.0800000001</v>
      </c>
    </row>
    <row r="244" spans="1:5" ht="15" outlineLevel="2" x14ac:dyDescent="0.25">
      <c r="A244" s="10" t="s">
        <v>244</v>
      </c>
      <c r="B244" s="10" t="s">
        <v>286</v>
      </c>
      <c r="C244" s="10" t="s">
        <v>287</v>
      </c>
      <c r="D244" s="10" t="s">
        <v>287</v>
      </c>
      <c r="E244" s="54">
        <v>5554468.3299999991</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1285339.0300000003</v>
      </c>
    </row>
    <row r="247" spans="1:5" ht="15" outlineLevel="2" x14ac:dyDescent="0.25">
      <c r="A247" s="10" t="s">
        <v>247</v>
      </c>
      <c r="B247" s="10" t="s">
        <v>286</v>
      </c>
      <c r="C247" s="10" t="s">
        <v>287</v>
      </c>
      <c r="D247" s="10" t="s">
        <v>287</v>
      </c>
      <c r="E247" s="54">
        <v>956795.53</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1217524.2499999998</v>
      </c>
    </row>
    <row r="250" spans="1:5" ht="15" outlineLevel="2" x14ac:dyDescent="0.25">
      <c r="A250" s="10" t="s">
        <v>250</v>
      </c>
      <c r="B250" s="10" t="s">
        <v>286</v>
      </c>
      <c r="C250" s="10" t="s">
        <v>287</v>
      </c>
      <c r="D250" s="10" t="s">
        <v>287</v>
      </c>
      <c r="E250" s="54">
        <v>1214113.8</v>
      </c>
    </row>
    <row r="251" spans="1:5" ht="15" outlineLevel="2" x14ac:dyDescent="0.25">
      <c r="A251" s="10" t="s">
        <v>251</v>
      </c>
      <c r="B251" s="10" t="s">
        <v>286</v>
      </c>
      <c r="C251" s="10" t="s">
        <v>287</v>
      </c>
      <c r="D251" s="10" t="s">
        <v>287</v>
      </c>
      <c r="E251" s="54">
        <v>2392206.2799999998</v>
      </c>
    </row>
    <row r="252" spans="1:5" ht="15" outlineLevel="2" x14ac:dyDescent="0.25">
      <c r="A252" s="10" t="s">
        <v>252</v>
      </c>
      <c r="B252" s="10" t="s">
        <v>286</v>
      </c>
      <c r="C252" s="10" t="s">
        <v>287</v>
      </c>
      <c r="D252" s="10" t="s">
        <v>287</v>
      </c>
      <c r="E252" s="54">
        <v>2308476.7900000005</v>
      </c>
    </row>
    <row r="253" spans="1:5" ht="15" outlineLevel="2" x14ac:dyDescent="0.25">
      <c r="A253" s="10" t="s">
        <v>253</v>
      </c>
      <c r="B253" s="10" t="s">
        <v>286</v>
      </c>
      <c r="C253" s="10" t="s">
        <v>287</v>
      </c>
      <c r="D253" s="10" t="s">
        <v>287</v>
      </c>
      <c r="E253" s="54">
        <v>2260836.15</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1995859.42</v>
      </c>
    </row>
    <row r="258" spans="1:5" ht="15" outlineLevel="2" x14ac:dyDescent="0.25">
      <c r="A258" s="10" t="s">
        <v>258</v>
      </c>
      <c r="B258" s="10" t="s">
        <v>286</v>
      </c>
      <c r="C258" s="10" t="s">
        <v>287</v>
      </c>
      <c r="D258" s="10" t="s">
        <v>287</v>
      </c>
      <c r="E258" s="54">
        <v>1220073.1100000001</v>
      </c>
    </row>
    <row r="259" spans="1:5" ht="15" outlineLevel="2" x14ac:dyDescent="0.25">
      <c r="A259" s="10" t="s">
        <v>259</v>
      </c>
      <c r="B259" s="10" t="s">
        <v>286</v>
      </c>
      <c r="C259" s="10" t="s">
        <v>287</v>
      </c>
      <c r="D259" s="10" t="s">
        <v>287</v>
      </c>
      <c r="E259" s="54">
        <v>1083262.4899999998</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1239534.56</v>
      </c>
    </row>
    <row r="264" spans="1:5" ht="15" outlineLevel="2" x14ac:dyDescent="0.25">
      <c r="A264" s="10" t="s">
        <v>264</v>
      </c>
      <c r="B264" s="10" t="s">
        <v>286</v>
      </c>
      <c r="C264" s="10" t="s">
        <v>287</v>
      </c>
      <c r="D264" s="10" t="s">
        <v>287</v>
      </c>
      <c r="E264" s="54">
        <v>1566114.44</v>
      </c>
    </row>
    <row r="265" spans="1:5" ht="15" outlineLevel="2" x14ac:dyDescent="0.25">
      <c r="A265" s="10" t="s">
        <v>265</v>
      </c>
      <c r="B265" s="10" t="s">
        <v>286</v>
      </c>
      <c r="C265" s="10" t="s">
        <v>287</v>
      </c>
      <c r="D265" s="10" t="s">
        <v>287</v>
      </c>
      <c r="E265" s="54">
        <v>1663370.8599999999</v>
      </c>
    </row>
    <row r="266" spans="1:5" ht="15" outlineLevel="2" x14ac:dyDescent="0.25">
      <c r="A266" s="10" t="s">
        <v>266</v>
      </c>
      <c r="B266" s="10" t="s">
        <v>286</v>
      </c>
      <c r="C266" s="10" t="s">
        <v>287</v>
      </c>
      <c r="D266" s="10" t="s">
        <v>287</v>
      </c>
      <c r="E266" s="54">
        <v>2253083.0700000008</v>
      </c>
    </row>
    <row r="267" spans="1:5" ht="15" outlineLevel="2" x14ac:dyDescent="0.25">
      <c r="A267" s="10" t="s">
        <v>267</v>
      </c>
      <c r="B267" s="10" t="s">
        <v>286</v>
      </c>
      <c r="C267" s="10" t="s">
        <v>287</v>
      </c>
      <c r="D267" s="10" t="s">
        <v>287</v>
      </c>
      <c r="E267" s="54">
        <v>1614189.2</v>
      </c>
    </row>
    <row r="268" spans="1:5" ht="15" outlineLevel="1" x14ac:dyDescent="0.25">
      <c r="C268" s="67" t="s">
        <v>330</v>
      </c>
      <c r="E268" s="54">
        <f>SUBTOTAL(9,E2:E267)</f>
        <v>982396614.4799999</v>
      </c>
    </row>
    <row r="269" spans="1:5" ht="15" x14ac:dyDescent="0.25">
      <c r="C269" s="67" t="s">
        <v>331</v>
      </c>
      <c r="E269" s="54">
        <f>SUBTOTAL(9,E2:E267)</f>
        <v>982396614.4799999</v>
      </c>
    </row>
    <row r="270" spans="1:5" ht="15" x14ac:dyDescent="0.25">
      <c r="E270" s="54"/>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Khishi Ganbold</cp:lastModifiedBy>
  <cp:lastPrinted>2015-12-18T15:23:54Z</cp:lastPrinted>
  <dcterms:created xsi:type="dcterms:W3CDTF">2013-11-27T14:04:33Z</dcterms:created>
  <dcterms:modified xsi:type="dcterms:W3CDTF">2019-12-16T09:44:58Z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Sensitivity">
    <vt:lpwstr>UK Finance Only</vt:lpwstr>
  </property>
</Properties>
</file>